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Форма раскрытия информации" sheetId="1" r:id="rId1"/>
    <sheet name="Долгосрочные параметры " sheetId="2" r:id="rId2"/>
  </sheets>
  <externalReferences>
    <externalReference r:id="rId3"/>
    <externalReference r:id="rId4"/>
  </externalReferences>
  <definedNames>
    <definedName name="BACE" localSheetId="1">[2]TECHSHEET!$G$51:$G$52</definedName>
    <definedName name="BACE">[1]TEHSHEET!$O$21:$O$22</definedName>
    <definedName name="BASIS_INSTALL">[1]TEHSHEET!$Q$21:$Q$24</definedName>
    <definedName name="doc_list">[1]TEHSHEET!$Q$29:$Q$30</definedName>
    <definedName name="EZ_DPR" localSheetId="1">[2]TECHSHEET!$K$52:$K$53</definedName>
    <definedName name="EZ_DPR">[1]TEHSHEET!$K$51:$K$52</definedName>
    <definedName name="FIRST_PERIOD_IN_LT" localSheetId="1">[2]Титульный!$E$21</definedName>
    <definedName name="FIRST_PERIOD_IN_LT">[1]Титульный!$H$22</definedName>
    <definedName name="FORM_INF_DISCL_vis_flags">'Форма раскрытия информации'!$A$79:$A$109</definedName>
    <definedName name="FSK_18_REG_DATA">'[2]18_ФСК'!$K$20:$K$46,'[2]18_ФСК'!$O$20:$O$46</definedName>
    <definedName name="god" localSheetId="1">[2]Титульный!$E$25</definedName>
    <definedName name="god">[1]Титульный!$H$16</definedName>
    <definedName name="GROUP_AMORT">[1]TEHSHEET!$AE$33:$AE$42</definedName>
    <definedName name="INFORMATION_TO_LIST">[2]TECHSHEET!$N$36:$N$37</definedName>
    <definedName name="INN" localSheetId="1">[2]Титульный!$E$13</definedName>
    <definedName name="INN">[1]Титульный!$H$13</definedName>
    <definedName name="INSTALL_METHOD">[1]TEHSHEET!$P$21:$P$23</definedName>
    <definedName name="IST_FIN_AMORT">[2]TECHSHEET!$X$3:$X$8</definedName>
    <definedName name="KOL_CEPEY">[1]TEHSHEET!$AE$3:$AE$4</definedName>
    <definedName name="KOL_KAB">[1]TEHSHEET!$AE$12:$AE$16</definedName>
    <definedName name="KOL_TR">[1]TEHSHEET!$Y$33:$Y$34</definedName>
    <definedName name="KOL_YACHEEK">[1]TEHSHEET!$AA$24:$AA$28</definedName>
    <definedName name="KPP" localSheetId="1">[2]Титульный!$E$14</definedName>
    <definedName name="KPP">[1]Титульный!$H$14</definedName>
    <definedName name="LEVEL_VOLTAGE" localSheetId="1">[2]TECHSHEET!$N$21:$N$25</definedName>
    <definedName name="LEVEL_VOLTAGE">[1]TEHSHEET!$N$21:$N$24</definedName>
    <definedName name="LIST_SOB" localSheetId="1">[2]TECHSHEET!$F$51:$F$56</definedName>
    <definedName name="LIST_SOB">[1]TEHSHEET!$K$56:$K$61</definedName>
    <definedName name="List19_REG_DATA">'[2]Налог на прибыль'!$P$18:$P$29,'[2]Налог на прибыль'!$S$18:$S$29</definedName>
    <definedName name="logic" localSheetId="1">[2]TECHSHEET!$O$10:$O$11</definedName>
    <definedName name="logic">[1]TEHSHEET!$O$10:$O$11</definedName>
    <definedName name="LT_REG_DATA">'[2]8_Расчет НВВ '!$J$23:$J$143,'[2]8_Расчет НВВ '!$N$23:$N$143,'[2]8_Расчет НВВ '!$S$23:$V$143,'[2]8_Расчет НВВ '!$Y$23:$Y$143,'[2]8_Расчет НВВ '!$AF$23:$AL$143</definedName>
    <definedName name="MATERIALS_REG_DATA">'[2]12_Сырье и материалы'!$Y$23:$Y$57,'[2]12_Сырье и материалы'!$AG$23:$AG$57</definedName>
    <definedName name="METOD_RASCHETA_TARIFA">[1]TEHSHEET!$T$12:$T$18</definedName>
    <definedName name="MO_LIST_8">[2]REESTR_MO!$B$44:$B$50</definedName>
    <definedName name="MONTH_LIST" localSheetId="1">[2]TECHSHEET!$E$17:$E$28</definedName>
    <definedName name="MONTH_LIST">[1]TEHSHEET!$E$17:$E$28</definedName>
    <definedName name="napr_tr_C6">[1]TEHSHEET!$W$33:$W$38</definedName>
    <definedName name="napr_tr_C7">[1]TEHSHEET!$W$49:$W$50</definedName>
    <definedName name="napr_tr_C8">[1]TEHSHEET!$W$63:$W$67</definedName>
    <definedName name="NPR_REG_DATA">'[2]31_Прочие НПР '!$N$16:$N$20,'[2]31_Прочие НПР '!$X$16:$X$20</definedName>
    <definedName name="ORG" localSheetId="1">[2]Титульный!$E$9</definedName>
    <definedName name="ORG">[1]Титульный!$H$9</definedName>
    <definedName name="ORG_DOP">[2]Титульный!$E$35</definedName>
    <definedName name="P1_4_1_EE_1_TOTAL" localSheetId="1">[2]П1.4!$U$15</definedName>
    <definedName name="P1_4_1_EE_1_TOTAL">[1]П1.4!$X$14</definedName>
    <definedName name="P1_4_1_EE_2_TOTAL">[1]П1.4!$AM$14</definedName>
    <definedName name="P1_5_1_POWER_1_TOTAL">[2]П1.5!$U$15</definedName>
    <definedName name="P1_5_1_POWER_2_TOTAL">[1]П1.5!$AM$14</definedName>
    <definedName name="PERIOD_IN_LT" localSheetId="1">[2]Титульный!$E$27</definedName>
    <definedName name="PERIOD_IN_LT">[1]Титульный!$H$28</definedName>
    <definedName name="PERIOD_LENGTH" localSheetId="1">[2]Титульный!$E$23</definedName>
    <definedName name="PERIOD_LENGTH">[1]Титульный!$H$24</definedName>
    <definedName name="PRIMARY_ACTIVITY">[2]Титульный!$E$30</definedName>
    <definedName name="PROFIT_REG_DATA">'[2]36_Налог на имущество'!$J$26:$J$44,'[2]36_Налог на имущество'!$M$26:$M$44</definedName>
    <definedName name="PROVOD">[1]TEHSHEET!$AA$3:$AA$6</definedName>
    <definedName name="R_2_1_REG_DATA">'[2]5_ЛЭП у.е'!$U$17:$V$60,'[2]5_ЛЭП у.е'!$Y$17:$Z$59,'[2]5_ЛЭП у.е'!$AC$17:$AD$60</definedName>
    <definedName name="R_2_2_REG_DATA">'[2]6 _ПС у.е'!$S$17:$T$65,'[2]6 _ПС у.е'!$W$17:$X$65,'[2]6 _ПС у.е'!$AA$17:$AB$65</definedName>
    <definedName name="REGION">[1]TEHSHEET!$A$2:$A$28</definedName>
    <definedName name="region_name" localSheetId="1">[2]Титульный!$E$5</definedName>
    <definedName name="region_name">[1]Титульный!$H$5</definedName>
    <definedName name="REGION_TARIFF_LIST" localSheetId="1">[2]Настройки!$C$16:$C$38</definedName>
    <definedName name="REGION_TARIFF_LIST">[1]Настройка!$C$17:$C$40</definedName>
    <definedName name="REGION_TARIFF_LIST_FLAGS" localSheetId="1">[2]Настройки!$D$16:$D$38</definedName>
    <definedName name="REGION_TARIFF_LIST_FLAGS">[1]Настройка!$D$17:$D$40</definedName>
    <definedName name="REGULATION_METHODS" localSheetId="1">[2]Титульный!$E$17</definedName>
    <definedName name="REGULATION_METHODS">[1]Титульный!$H$18</definedName>
    <definedName name="RENT_ESX_FACT_REG_DATA">'[2]19_Аренда ЭСХ'!$AA$23:$AA$142,'[2]19_Аренда ЭСХ'!$AV$23:$AV$142</definedName>
    <definedName name="REPORT_OWNER" localSheetId="1">[2]Титульный!$E$7</definedName>
    <definedName name="REPORT_OWNER">[1]Титульный!$H$7</definedName>
    <definedName name="SECHENIE_PROVOD">[1]TEHSHEET!$AC$3:$AC$8</definedName>
    <definedName name="SECHENIE_PROVOD_KL">[1]TEHSHEET!$AC$12:$AC$20</definedName>
    <definedName name="SETTINGS_CALC_METHOD">[2]TECHSHEET!$K$39:$K$41</definedName>
    <definedName name="SHEET_TITLE_LOCKED_DATA" localSheetId="1">[2]Титульный!$E$5:$E$14,[2]Титульный!$E$30:$E$38</definedName>
    <definedName name="SHEET_TITLE_LOCKED_DATA">[1]Титульный!$H$5:$H$14,[1]Титульный!$H$31:$H$38</definedName>
    <definedName name="SOURCE_DEVICE">[1]TEHSHEET!$P$29:$P$32</definedName>
    <definedName name="SPOSOB_PROKLADKI">[1]TEHSHEET!$W$12:$W$18</definedName>
    <definedName name="STATUS_CONTRACT_REESTR" localSheetId="1">[2]TECHSHEET!$Q$3:$Q$5</definedName>
    <definedName name="STATUS_CONTRACT_REESTR">[1]TEHSHEET!$Q$3:$Q$5</definedName>
    <definedName name="TARIFF_REG_DATA">'[2]9 Тариф'!$M$17:$O$103,'[2]9 Тариф'!$T$17:$V$103,'[2]9 Тариф'!$AA$17:$AD$103</definedName>
    <definedName name="TE_REG_DATA">[2]ТЭ!$M$24:$M$68,[2]ТЭ!$O$24:$O$68,[2]ТЭ!$Q$24:$Q$68,[2]ТЭ!$S$24:$S$68,[2]ТЭ!$U$24:$U$68</definedName>
    <definedName name="TITLE_NDS">[2]TECHSHEET!$P$10:$P$11</definedName>
    <definedName name="TOK">[1]TEHSHEET!$Y$24:$Y$28</definedName>
    <definedName name="tr_power_С6">[1]TEHSHEET!$AA$33:$AA$45</definedName>
    <definedName name="tr_power_С7">[1]TEHSHEET!$AA$49:$AA$60</definedName>
    <definedName name="tr_power_С8">[1]TEHSHEET!$AA$63:$AA$72</definedName>
    <definedName name="TRANSPORT_TAX_REG_DATA">[2]Трансп.налог!$R$18:$R$21,[2]Трансп.налог!$U$18:$U$21,[2]Трансп.налог!$AA$18:$AA$21</definedName>
    <definedName name="TYPE_CUSTOMERS">[1]TEHSHEET!$P$10:$P$13</definedName>
    <definedName name="TYPE_DEVICE">[1]TEHSHEET!$O$29:$O$32</definedName>
    <definedName name="TYPE_DOC_RENT" localSheetId="1">[2]TECHSHEET!$O$3:$O$4</definedName>
    <definedName name="TYPE_DOC_RENT">[1]TEHSHEET!$O$3:$O$4</definedName>
    <definedName name="TYPE_DOC_RENT2">[1]TEHSHEET!$O$3:$O$8</definedName>
    <definedName name="TYPE_IZOL">[1]TEHSHEET!$AA$12:$AA$13</definedName>
    <definedName name="TYPE_KOTEL" localSheetId="1">[2]TECHSHEET!$T$3:$T$5</definedName>
    <definedName name="TYPE_KOTEL">[1]TEHSHEET!$T$3:$T$5</definedName>
    <definedName name="TYPE_OBJECT" localSheetId="1">[2]TECHSHEET!$N$29:$N$33</definedName>
    <definedName name="TYPE_OBJECT">[1]TEHSHEET!$N$29:$N$33</definedName>
    <definedName name="TYPE_OBOR">[1]TEHSHEET!$W$24:$W$29</definedName>
    <definedName name="TYPE_OPOR">[1]TEHSHEET!$W$3:$W$5</definedName>
    <definedName name="TYPE_PROVOD_KL">[1]TEHSHEET!$Y$12:$Y$13</definedName>
    <definedName name="TYPE_PROVODA">[1]TEHSHEET!$Y$3:$Y$4</definedName>
    <definedName name="TYPE_RENT_DOG" localSheetId="1">[2]TECHSHEET!$R$3:$R$4</definedName>
    <definedName name="TYPE_RENT_DOG">[1]TEHSHEET!$R$3:$R$4</definedName>
    <definedName name="TYPE_С6">[1]TEHSHEET!$AC$33:$AC$36</definedName>
    <definedName name="TYPE_С7">[1]TEHSHEET!$AC$49:$AC$50</definedName>
    <definedName name="TYPE_С8.1">[1]TEHSHEET!$W$76:$W$77</definedName>
    <definedName name="TYPE2_С8.1">[1]TEHSHEET!$Y$76:$Y$78</definedName>
    <definedName name="VD_LIST">[2]TECHSHEET!$N$40:$N$41</definedName>
    <definedName name="version">[2]Инструкция!$B$3</definedName>
    <definedName name="YES_NO" localSheetId="1">[2]TECHSHEET!$E$13:$E$14</definedName>
    <definedName name="YES_NO">[1]TEHSHEET!$E$13:$E$14</definedName>
  </definedNames>
  <calcPr calcId="145621"/>
</workbook>
</file>

<file path=xl/calcChain.xml><?xml version="1.0" encoding="utf-8"?>
<calcChain xmlns="http://schemas.openxmlformats.org/spreadsheetml/2006/main">
  <c r="A109" i="1" l="1"/>
  <c r="A108" i="1"/>
  <c r="A107" i="1"/>
  <c r="A106" i="1"/>
  <c r="A105" i="1"/>
  <c r="A104" i="1"/>
  <c r="A103" i="1"/>
  <c r="A102" i="1"/>
  <c r="O101" i="1"/>
  <c r="N101" i="1"/>
  <c r="A101" i="1"/>
  <c r="O100" i="1"/>
  <c r="N100" i="1"/>
  <c r="A100" i="1"/>
  <c r="O99" i="1"/>
  <c r="N99" i="1"/>
  <c r="A99" i="1"/>
  <c r="A98" i="1"/>
  <c r="O97" i="1"/>
  <c r="N97" i="1"/>
  <c r="A97" i="1"/>
  <c r="O96" i="1"/>
  <c r="N96" i="1"/>
  <c r="A96" i="1"/>
  <c r="O95" i="1"/>
  <c r="N95" i="1"/>
  <c r="A95" i="1"/>
  <c r="A94" i="1"/>
  <c r="O93" i="1"/>
  <c r="N93" i="1"/>
  <c r="A93" i="1"/>
  <c r="O92" i="1"/>
  <c r="N92" i="1"/>
  <c r="A92" i="1"/>
  <c r="O91" i="1"/>
  <c r="N91" i="1"/>
  <c r="A91" i="1"/>
  <c r="A90" i="1"/>
  <c r="O89" i="1"/>
  <c r="N89" i="1"/>
  <c r="A89" i="1"/>
  <c r="O88" i="1"/>
  <c r="N88" i="1"/>
  <c r="A88" i="1"/>
  <c r="O87" i="1"/>
  <c r="N87" i="1"/>
  <c r="A87" i="1"/>
  <c r="A86" i="1"/>
  <c r="O85" i="1"/>
  <c r="N85" i="1"/>
  <c r="A85" i="1"/>
  <c r="O84" i="1"/>
  <c r="N84" i="1"/>
  <c r="A84" i="1"/>
  <c r="O83" i="1"/>
  <c r="N83" i="1"/>
  <c r="A83" i="1"/>
  <c r="A82" i="1"/>
  <c r="O81" i="1"/>
  <c r="N81" i="1"/>
  <c r="A81" i="1"/>
  <c r="O80" i="1"/>
  <c r="N80" i="1"/>
  <c r="A80" i="1"/>
  <c r="O79" i="1"/>
  <c r="N79" i="1"/>
  <c r="A79" i="1"/>
  <c r="K67" i="1"/>
  <c r="L67" i="1" s="1"/>
  <c r="K64" i="1"/>
  <c r="J64" i="1"/>
  <c r="L62" i="1"/>
  <c r="K62" i="1"/>
  <c r="J62" i="1"/>
  <c r="L61" i="1"/>
  <c r="K61" i="1"/>
  <c r="J61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2" i="1"/>
  <c r="K52" i="1"/>
  <c r="J52" i="1"/>
  <c r="L51" i="1"/>
  <c r="K51" i="1"/>
  <c r="K49" i="1"/>
  <c r="J49" i="1"/>
  <c r="K48" i="1"/>
  <c r="L48" i="1" s="1"/>
  <c r="L42" i="1"/>
  <c r="K42" i="1"/>
  <c r="J42" i="1"/>
  <c r="J40" i="1"/>
  <c r="L44" i="1"/>
  <c r="K44" i="1"/>
  <c r="J39" i="1"/>
  <c r="J44" i="1" s="1"/>
  <c r="I29" i="1"/>
  <c r="I28" i="1"/>
  <c r="I27" i="1"/>
  <c r="I26" i="1"/>
  <c r="I25" i="1"/>
  <c r="I24" i="1"/>
  <c r="I23" i="1"/>
  <c r="I22" i="1"/>
  <c r="I20" i="1"/>
  <c r="G13" i="1"/>
  <c r="G10" i="1"/>
  <c r="A1" i="1"/>
</calcChain>
</file>

<file path=xl/sharedStrings.xml><?xml version="1.0" encoding="utf-8"?>
<sst xmlns="http://schemas.openxmlformats.org/spreadsheetml/2006/main" count="249" uniqueCount="139">
  <si>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</si>
  <si>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</si>
  <si>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</si>
  <si>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</si>
  <si>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</si>
  <si>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</si>
  <si>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</si>
  <si>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</si>
  <si>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</si>
  <si>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</si>
  <si>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</si>
  <si>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</si>
  <si>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</si>
  <si>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</si>
  <si>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</si>
  <si>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</si>
  <si>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</si>
  <si>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</si>
  <si>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</si>
  <si>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</si>
  <si>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</si>
  <si>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</si>
  <si>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</si>
  <si>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</si>
  <si>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</si>
  <si>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</si>
  <si>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</si>
  <si>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</si>
  <si>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</si>
  <si>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</si>
  <si>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</si>
  <si>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</si>
  <si>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</si>
  <si>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</si>
  <si>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</si>
  <si>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</si>
  <si>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</si>
  <si>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</si>
  <si>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</si>
  <si>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</si>
  <si>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</si>
  <si>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</si>
  <si>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</si>
  <si>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</si>
  <si>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</si>
  <si>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</si>
  <si>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</si>
  <si>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</si>
  <si>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</si>
  <si>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</si>
  <si>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</si>
  <si>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</si>
  <si>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</si>
  <si>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</si>
  <si>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</si>
  <si>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&lt;****&gt;;_x000D_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</si>
  <si>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</si>
  <si>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</si>
  <si>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</si>
  <si>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</si>
  <si>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</si>
  <si>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</si>
  <si>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</si>
  <si>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</si>
  <si>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</si>
  <si>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</si>
  <si>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</si>
  <si>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</si>
  <si>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</si>
  <si>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</si>
  <si>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</si>
  <si>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</si>
  <si>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</si>
  <si>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</si>
  <si>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</si>
  <si>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</si>
  <si>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</si>
  <si>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</si>
  <si>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</si>
  <si>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</si>
  <si>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</si>
  <si>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</si>
  <si>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</si>
  <si>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</si>
  <si>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</si>
  <si>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</si>
  <si>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</si>
  <si>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</si>
  <si>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</si>
  <si>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</si>
  <si>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</si>
  <si>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</si>
  <si>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</si>
  <si>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</si>
  <si>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</si>
  <si>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</si>
  <si>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</si>
  <si>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</si>
  <si>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</si>
  <si>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</si>
  <si>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</si>
  <si>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</si>
  <si>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</si>
  <si>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</si>
  <si>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</si>
  <si>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</si>
  <si>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</si>
  <si>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</si>
  <si>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Долгосрочные параметры регулирования</t>
  </si>
  <si>
    <t>(Приказ от 25.12.2019г.№06-481 Министерство Цифровой Экономики и Конкуренции Ульяновской области)</t>
  </si>
  <si>
    <t> 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</si>
  <si>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</si>
  <si>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</si>
  <si>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</si>
  <si>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</si>
  <si>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</si>
  <si>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Уровень потерь электрической энергии при её передаче по электрическим сетям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</si>
  <si>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</si>
  <si>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</si>
  <si>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</si>
  <si>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млн.руб.</t>
  </si>
  <si>
    <t>час</t>
  </si>
  <si>
    <t>шт.</t>
  </si>
  <si>
    <t>ООО "ИНЗА СЕРВИС"</t>
  </si>
  <si>
    <t>29,18</t>
  </si>
  <si>
    <t>75</t>
  </si>
  <si>
    <t>3,97</t>
  </si>
  <si>
    <t>2,32394</t>
  </si>
  <si>
    <t>0,78266</t>
  </si>
  <si>
    <t>1,00</t>
  </si>
  <si>
    <t>х</t>
  </si>
  <si>
    <t>2,31693</t>
  </si>
  <si>
    <t>0,78030</t>
  </si>
  <si>
    <t>2,30994</t>
  </si>
  <si>
    <t>0,77794</t>
  </si>
  <si>
    <t>2,30297</t>
  </si>
  <si>
    <t>0,77560</t>
  </si>
  <si>
    <t>2,29602</t>
  </si>
  <si>
    <t>0,77325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</si>
</sst>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(* #,##0_);_(* \(#,##0\);_(* &quot;-&quot;_);_(@_)"/>
    <numFmt numFmtId="171" formatCode="_(* #,##0.00_);_(* \(#,##0.00\);_(* &quot;-&quot;??_);_(@_)"/>
    <numFmt numFmtId="172" formatCode="_-* #,##0.00_р_._-;\-* #,##0.00_р_._-;_-* &quot;-&quot;??_р_._-;_-@_-"/>
    <numFmt numFmtId="173" formatCode="_-* #,##0.00_р_._-;\-* #,##0.00_р_._-;_-* \-??_р_._-;_-@_-"/>
  </numFmts>
  <fonts count="42">
    <font>
      <sz val="9"/>
      <color rgb="FF000000"/>
      <name val="Tahoma"/>
    </font>
    <font>
      <sz val="11"/>
      <color theme="1"/>
      <name val="Calibri"/>
      <family val="2"/>
      <charset val="204"/>
      <scheme val="minor"/>
    </font>
    <font>
      <sz val="9"/>
      <color rgb="FFFF0000"/>
      <name val="Tahoma"/>
    </font>
    <font>
      <sz val="9"/>
      <color theme="1"/>
      <name val="Tahoma"/>
    </font>
    <font>
      <sz val="9"/>
      <name val="Tahoma"/>
    </font>
    <font>
      <u/>
      <sz val="9"/>
      <color theme="10"/>
      <name val="Tahoma"/>
    </font>
    <font>
      <u/>
      <sz val="9"/>
      <color theme="11"/>
      <name val="Tahoma"/>
    </font>
    <font>
      <sz val="9"/>
      <name val="Tahoma"/>
      <family val="2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9"/>
      <color indexed="11"/>
      <name val="Tahoma"/>
      <family val="2"/>
      <charset val="204"/>
    </font>
    <font>
      <sz val="10"/>
      <name val="Calibri"/>
      <family val="2"/>
      <charset val="1"/>
    </font>
    <font>
      <sz val="10"/>
      <name val="Times New Roman CYR"/>
      <charset val="204"/>
    </font>
    <font>
      <sz val="9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D2D2D2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7">
    <xf numFmtId="49" fontId="0" fillId="0" borderId="0" applyFill="0" applyBorder="0">
      <alignment vertical="top"/>
    </xf>
    <xf numFmtId="0" fontId="5" fillId="0" borderId="0" applyFill="0" applyBorder="0">
      <alignment vertical="top"/>
    </xf>
    <xf numFmtId="0" fontId="6" fillId="0" borderId="0" applyFill="0" applyBorder="0">
      <alignment vertical="top"/>
    </xf>
    <xf numFmtId="49" fontId="7" fillId="0" borderId="0" applyBorder="0">
      <alignment vertical="top"/>
    </xf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5" fillId="0" borderId="0"/>
    <xf numFmtId="0" fontId="15" fillId="0" borderId="0"/>
    <xf numFmtId="0" fontId="14" fillId="0" borderId="0"/>
    <xf numFmtId="0" fontId="17" fillId="0" borderId="23" applyNumberFormat="0" applyAlignment="0">
      <protection locked="0"/>
    </xf>
    <xf numFmtId="165" fontId="18" fillId="0" borderId="0" applyFont="0" applyFill="0" applyBorder="0" applyAlignment="0" applyProtection="0"/>
    <xf numFmtId="3" fontId="19" fillId="6" borderId="24">
      <alignment horizontal="center" vertical="center" wrapText="1"/>
      <protection locked="0"/>
    </xf>
    <xf numFmtId="166" fontId="20" fillId="0" borderId="0" applyFont="0" applyFill="0" applyBorder="0" applyAlignment="0" applyProtection="0"/>
    <xf numFmtId="167" fontId="7" fillId="7" borderId="0">
      <protection locked="0"/>
    </xf>
    <xf numFmtId="0" fontId="21" fillId="0" borderId="0" applyFill="0" applyBorder="0" applyProtection="0">
      <alignment vertical="center"/>
    </xf>
    <xf numFmtId="168" fontId="7" fillId="7" borderId="0">
      <protection locked="0"/>
    </xf>
    <xf numFmtId="169" fontId="7" fillId="7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7" fillId="8" borderId="23" applyNumberFormat="0" applyAlignment="0"/>
    <xf numFmtId="0" fontId="17" fillId="8" borderId="23" applyNumberFormat="0" applyAlignment="0"/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24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5" fillId="9" borderId="25" applyNumberFormat="0">
      <alignment horizontal="center"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13" fillId="0" borderId="26" applyBorder="0">
      <alignment horizontal="center" vertical="center" wrapText="1"/>
    </xf>
    <xf numFmtId="4" fontId="7" fillId="7" borderId="27" applyBorder="0">
      <alignment horizontal="right"/>
    </xf>
    <xf numFmtId="49" fontId="7" fillId="0" borderId="0" applyBorder="0">
      <alignment vertical="top"/>
    </xf>
    <xf numFmtId="49" fontId="7" fillId="0" borderId="0" applyBorder="0">
      <alignment vertical="top"/>
    </xf>
    <xf numFmtId="0" fontId="32" fillId="0" borderId="0"/>
    <xf numFmtId="0" fontId="33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1" fillId="0" borderId="0"/>
    <xf numFmtId="0" fontId="33" fillId="0" borderId="0"/>
    <xf numFmtId="0" fontId="33" fillId="0" borderId="0"/>
    <xf numFmtId="0" fontId="36" fillId="10" borderId="0" applyNumberFormat="0" applyBorder="0" applyAlignment="0">
      <alignment horizontal="left" vertical="center"/>
    </xf>
    <xf numFmtId="0" fontId="37" fillId="0" borderId="0"/>
    <xf numFmtId="0" fontId="36" fillId="10" borderId="0" applyNumberFormat="0" applyBorder="0" applyAlignment="0">
      <alignment horizontal="left" vertical="center"/>
    </xf>
    <xf numFmtId="0" fontId="36" fillId="10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17" fillId="0" borderId="0">
      <alignment wrapText="1"/>
    </xf>
    <xf numFmtId="0" fontId="32" fillId="0" borderId="0"/>
    <xf numFmtId="0" fontId="1" fillId="0" borderId="0"/>
    <xf numFmtId="0" fontId="17" fillId="0" borderId="0">
      <alignment wrapText="1"/>
    </xf>
    <xf numFmtId="0" fontId="33" fillId="0" borderId="0"/>
    <xf numFmtId="49" fontId="7" fillId="10" borderId="0" applyBorder="0">
      <alignment vertical="top"/>
    </xf>
    <xf numFmtId="49" fontId="7" fillId="10" borderId="0" applyBorder="0">
      <alignment vertical="top"/>
    </xf>
    <xf numFmtId="49" fontId="7" fillId="10" borderId="0" applyBorder="0">
      <alignment vertical="top"/>
    </xf>
    <xf numFmtId="49" fontId="39" fillId="0" borderId="0" applyFill="0" applyBorder="0">
      <alignment vertical="top"/>
    </xf>
    <xf numFmtId="0" fontId="40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9" fillId="0" borderId="0">
      <alignment wrapText="1"/>
    </xf>
    <xf numFmtId="49" fontId="7" fillId="0" borderId="0" applyBorder="0">
      <alignment vertical="top"/>
    </xf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5" fillId="0" borderId="0"/>
    <xf numFmtId="171" fontId="40" fillId="0" borderId="0" applyFont="0" applyFill="0" applyBorder="0" applyAlignment="0" applyProtection="0"/>
    <xf numFmtId="4" fontId="7" fillId="11" borderId="0" applyBorder="0">
      <alignment horizontal="right"/>
    </xf>
    <xf numFmtId="4" fontId="7" fillId="11" borderId="0" applyFont="0" applyBorder="0">
      <alignment horizontal="right"/>
    </xf>
    <xf numFmtId="4" fontId="7" fillId="11" borderId="0" applyBorder="0">
      <alignment horizontal="right"/>
    </xf>
    <xf numFmtId="4" fontId="7" fillId="12" borderId="28" applyBorder="0">
      <alignment horizontal="right"/>
    </xf>
  </cellStyleXfs>
  <cellXfs count="86">
    <xf numFmtId="49" fontId="0" fillId="0" borderId="0" xfId="0">
      <alignment vertical="top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indent="1"/>
    </xf>
    <xf numFmtId="0" fontId="4" fillId="0" borderId="3" xfId="0" applyNumberFormat="1" applyFont="1" applyBorder="1" applyAlignment="1">
      <alignment horizontal="left" vertical="center" indent="1"/>
    </xf>
    <xf numFmtId="0" fontId="4" fillId="2" borderId="4" xfId="0" applyNumberFormat="1" applyFont="1" applyFill="1" applyBorder="1" applyAlignment="1" applyProtection="1">
      <alignment horizontal="left" vertical="center" indent="1"/>
      <protection locked="0"/>
    </xf>
    <xf numFmtId="0" fontId="4" fillId="2" borderId="5" xfId="0" applyNumberFormat="1" applyFont="1" applyFill="1" applyBorder="1" applyAlignment="1" applyProtection="1">
      <alignment horizontal="left" vertical="center" indent="1"/>
      <protection locked="0"/>
    </xf>
    <xf numFmtId="0" fontId="4" fillId="2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7" xfId="0" applyNumberFormat="1" applyFont="1" applyFill="1" applyBorder="1" applyAlignment="1" applyProtection="1">
      <alignment horizontal="left" vertical="center" indent="1"/>
      <protection locked="0"/>
    </xf>
    <xf numFmtId="0" fontId="4" fillId="2" borderId="8" xfId="0" applyNumberFormat="1" applyFont="1" applyFill="1" applyBorder="1" applyAlignment="1" applyProtection="1">
      <alignment horizontal="left" vertical="center" indent="1"/>
      <protection locked="0"/>
    </xf>
    <xf numFmtId="0" fontId="4" fillId="2" borderId="9" xfId="0" applyNumberFormat="1" applyFont="1" applyFill="1" applyBorder="1" applyAlignment="1" applyProtection="1">
      <alignment horizontal="left" vertical="center" indent="1"/>
      <protection locked="0"/>
    </xf>
    <xf numFmtId="0" fontId="4" fillId="3" borderId="3" xfId="0" applyNumberFormat="1" applyFont="1" applyFill="1" applyBorder="1" applyAlignment="1">
      <alignment horizontal="left" vertical="center" indent="1"/>
    </xf>
    <xf numFmtId="0" fontId="4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0" xfId="0" applyNumberFormat="1" applyFont="1" applyFill="1" applyBorder="1" applyAlignment="1">
      <alignment horizontal="left" vertical="center" indent="1"/>
    </xf>
    <xf numFmtId="0" fontId="4" fillId="3" borderId="2" xfId="0" applyNumberFormat="1" applyFont="1" applyFill="1" applyBorder="1" applyAlignment="1">
      <alignment horizontal="left" vertical="center" indent="1"/>
    </xf>
    <xf numFmtId="0" fontId="4" fillId="3" borderId="11" xfId="0" applyNumberFormat="1" applyFont="1" applyFill="1" applyBorder="1" applyAlignment="1">
      <alignment horizontal="left" vertical="center" indent="1"/>
    </xf>
    <xf numFmtId="0" fontId="4" fillId="2" borderId="10" xfId="0" applyNumberFormat="1" applyFont="1" applyFill="1" applyBorder="1" applyAlignment="1" applyProtection="1">
      <alignment horizontal="left" vertical="center" indent="1"/>
      <protection locked="0"/>
    </xf>
    <xf numFmtId="0" fontId="4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2" borderId="11" xfId="0" applyNumberFormat="1" applyFont="1" applyFill="1" applyBorder="1" applyAlignment="1" applyProtection="1">
      <alignment horizontal="left" vertical="center" indent="1"/>
      <protection locked="0"/>
    </xf>
    <xf numFmtId="49" fontId="4" fillId="0" borderId="3" xfId="0" applyNumberFormat="1" applyFont="1" applyBorder="1" applyAlignment="1">
      <alignment horizontal="left" vertical="center" indent="1"/>
    </xf>
    <xf numFmtId="4" fontId="4" fillId="3" borderId="3" xfId="0" applyNumberFormat="1" applyFont="1" applyFill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4" fillId="4" borderId="11" xfId="0" applyNumberFormat="1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 indent="1"/>
    </xf>
    <xf numFmtId="4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>
      <alignment horizontal="left" vertical="center" wrapText="1" indent="1"/>
    </xf>
    <xf numFmtId="0" fontId="4" fillId="4" borderId="2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Border="1" applyAlignment="1">
      <alignment horizontal="left" vertical="top" wrapText="1" indent="1"/>
    </xf>
    <xf numFmtId="4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/>
    <xf numFmtId="0" fontId="4" fillId="0" borderId="3" xfId="0" applyNumberFormat="1" applyFont="1" applyBorder="1" applyAlignment="1">
      <alignment horizontal="left" vertical="center" wrapText="1" indent="2"/>
    </xf>
    <xf numFmtId="4" fontId="4" fillId="3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 wrapText="1" indent="1"/>
    </xf>
    <xf numFmtId="0" fontId="4" fillId="4" borderId="2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>
      <alignment vertical="top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4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Alignment="1"/>
    <xf numFmtId="49" fontId="4" fillId="0" borderId="0" xfId="0" applyNumberFormat="1" applyFont="1">
      <alignment vertical="top"/>
    </xf>
    <xf numFmtId="0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/>
    <xf numFmtId="49" fontId="7" fillId="0" borderId="0" xfId="3">
      <alignment vertical="top"/>
    </xf>
    <xf numFmtId="49" fontId="8" fillId="0" borderId="0" xfId="3" applyFont="1">
      <alignment vertical="top"/>
    </xf>
    <xf numFmtId="49" fontId="7" fillId="0" borderId="0" xfId="3" applyAlignment="1">
      <alignment vertical="top"/>
    </xf>
    <xf numFmtId="49" fontId="7" fillId="5" borderId="0" xfId="3" applyFill="1">
      <alignment vertical="top"/>
    </xf>
    <xf numFmtId="49" fontId="9" fillId="5" borderId="15" xfId="3" applyFont="1" applyFill="1" applyBorder="1" applyAlignment="1">
      <alignment horizontal="center" vertical="center" wrapText="1"/>
    </xf>
    <xf numFmtId="49" fontId="9" fillId="5" borderId="16" xfId="3" applyFont="1" applyFill="1" applyBorder="1" applyAlignment="1">
      <alignment horizontal="center" vertical="center" wrapText="1"/>
    </xf>
    <xf numFmtId="49" fontId="9" fillId="5" borderId="17" xfId="3" applyFont="1" applyFill="1" applyBorder="1" applyAlignment="1">
      <alignment horizontal="center" vertical="center" wrapText="1"/>
    </xf>
    <xf numFmtId="49" fontId="9" fillId="5" borderId="18" xfId="3" applyFont="1" applyFill="1" applyBorder="1" applyAlignment="1">
      <alignment horizontal="center" vertical="center" wrapText="1"/>
    </xf>
    <xf numFmtId="49" fontId="10" fillId="5" borderId="15" xfId="3" applyFont="1" applyFill="1" applyBorder="1" applyAlignment="1">
      <alignment horizontal="center" vertical="center"/>
    </xf>
    <xf numFmtId="49" fontId="11" fillId="5" borderId="15" xfId="3" applyNumberFormat="1" applyFont="1" applyFill="1" applyBorder="1" applyAlignment="1">
      <alignment horizontal="center" vertical="center" textRotation="90"/>
    </xf>
    <xf numFmtId="49" fontId="12" fillId="5" borderId="18" xfId="3" applyFont="1" applyFill="1" applyBorder="1" applyAlignment="1">
      <alignment horizontal="center" vertical="center"/>
    </xf>
    <xf numFmtId="49" fontId="10" fillId="5" borderId="18" xfId="3" applyFont="1" applyFill="1" applyBorder="1" applyAlignment="1">
      <alignment horizontal="center" vertical="center"/>
    </xf>
    <xf numFmtId="49" fontId="10" fillId="5" borderId="18" xfId="3" applyFont="1" applyFill="1" applyBorder="1" applyAlignment="1">
      <alignment horizontal="center" vertical="center" wrapText="1"/>
    </xf>
    <xf numFmtId="49" fontId="10" fillId="5" borderId="19" xfId="3" applyFont="1" applyFill="1" applyBorder="1" applyAlignment="1">
      <alignment horizontal="center" vertical="center"/>
    </xf>
    <xf numFmtId="49" fontId="11" fillId="5" borderId="19" xfId="3" applyNumberFormat="1" applyFont="1" applyFill="1" applyBorder="1" applyAlignment="1">
      <alignment horizontal="center" vertical="center" textRotation="90"/>
    </xf>
    <xf numFmtId="49" fontId="10" fillId="5" borderId="20" xfId="3" applyFont="1" applyFill="1" applyBorder="1" applyAlignment="1">
      <alignment horizontal="center" vertical="center"/>
    </xf>
    <xf numFmtId="49" fontId="10" fillId="5" borderId="17" xfId="3" applyFont="1" applyFill="1" applyBorder="1" applyAlignment="1">
      <alignment horizontal="center" vertical="center"/>
    </xf>
    <xf numFmtId="49" fontId="11" fillId="5" borderId="17" xfId="3" applyNumberFormat="1" applyFont="1" applyFill="1" applyBorder="1" applyAlignment="1">
      <alignment horizontal="center" vertical="center" textRotation="90"/>
    </xf>
    <xf numFmtId="49" fontId="10" fillId="5" borderId="18" xfId="3" applyFont="1" applyFill="1" applyBorder="1" applyAlignment="1">
      <alignment horizontal="center" wrapText="1"/>
    </xf>
    <xf numFmtId="49" fontId="10" fillId="5" borderId="21" xfId="3" applyFont="1" applyFill="1" applyBorder="1" applyAlignment="1">
      <alignment horizontal="center" wrapText="1"/>
    </xf>
    <xf numFmtId="49" fontId="10" fillId="5" borderId="22" xfId="3" applyFont="1" applyFill="1" applyBorder="1" applyAlignment="1">
      <alignment horizontal="center" vertical="center"/>
    </xf>
    <xf numFmtId="49" fontId="13" fillId="0" borderId="0" xfId="3" applyFont="1">
      <alignment vertical="top"/>
    </xf>
  </cellXfs>
  <cellStyles count="117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_РИТ КЭС " xfId="19"/>
    <cellStyle name="_счета 2008 оплаченные в 2007г " xfId="20"/>
    <cellStyle name="_Факт  годовая 2007 " xfId="21"/>
    <cellStyle name="Cells 2 2" xfId="22"/>
    <cellStyle name="Comma [0]" xfId="23"/>
    <cellStyle name="cs_0bfa3f13-6928-429c-abff-a678772fffea" xfId="24"/>
    <cellStyle name="Currency [0]" xfId="25"/>
    <cellStyle name="currency1" xfId="26"/>
    <cellStyle name="Currency2" xfId="27"/>
    <cellStyle name="currency3" xfId="28"/>
    <cellStyle name="currency4" xfId="29"/>
    <cellStyle name="Followed Hyperlink" xfId="30"/>
    <cellStyle name="Header" xfId="31"/>
    <cellStyle name="Header 3" xfId="32"/>
    <cellStyle name="Hyperlink" xfId="33"/>
    <cellStyle name="normal" xfId="34"/>
    <cellStyle name="Normal1" xfId="35"/>
    <cellStyle name="Normal2" xfId="36"/>
    <cellStyle name="Percent1" xfId="37"/>
    <cellStyle name="Title 4" xfId="38"/>
    <cellStyle name="Гиперссылка" xfId="1"/>
    <cellStyle name="Гиперссылка 2" xfId="39"/>
    <cellStyle name="Гиперссылка 2 2" xfId="40"/>
    <cellStyle name="Гиперссылка 3" xfId="41"/>
    <cellStyle name="Гиперссылка 4" xfId="42"/>
    <cellStyle name="Гиперссылка 4 2" xfId="43"/>
    <cellStyle name="Гиперссылка 5" xfId="44"/>
    <cellStyle name="Гиперссылка 6" xfId="45"/>
    <cellStyle name="Гиперссылка 7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0 2" xfId="51"/>
    <cellStyle name="Обычный 10 6" xfId="52"/>
    <cellStyle name="Обычный 10 7" xfId="53"/>
    <cellStyle name="Обычный 11" xfId="54"/>
    <cellStyle name="Обычный 11 2" xfId="55"/>
    <cellStyle name="Обычный 11 3 7" xfId="56"/>
    <cellStyle name="Обычный 12" xfId="57"/>
    <cellStyle name="Обычный 12 3 2 2 3 4" xfId="58"/>
    <cellStyle name="Обычный 12 3 2 2 3 9" xfId="59"/>
    <cellStyle name="Обычный 12 4" xfId="60"/>
    <cellStyle name="Обычный 13" xfId="61"/>
    <cellStyle name="Обычный 14" xfId="62"/>
    <cellStyle name="Обычный 14 2" xfId="63"/>
    <cellStyle name="Обычный 17" xfId="64"/>
    <cellStyle name="Обычный 17 3 4" xfId="65"/>
    <cellStyle name="Обычный 2" xfId="3"/>
    <cellStyle name="Обычный 2 10 2" xfId="66"/>
    <cellStyle name="Обычный 2 10 2 2" xfId="67"/>
    <cellStyle name="Обычный 2 11 2" xfId="68"/>
    <cellStyle name="Обычный 2 16" xfId="69"/>
    <cellStyle name="Обычный 2 2 2 4" xfId="70"/>
    <cellStyle name="Обычный 2 2 3" xfId="71"/>
    <cellStyle name="Обычный 2 20 2" xfId="72"/>
    <cellStyle name="Обычный 2 20 2 2" xfId="73"/>
    <cellStyle name="Обычный 2 20 2 3" xfId="74"/>
    <cellStyle name="Обычный 2 20 2 3 2" xfId="75"/>
    <cellStyle name="Обычный 2 5" xfId="76"/>
    <cellStyle name="Обычный 2 5 8" xfId="77"/>
    <cellStyle name="Обычный 2 8 2" xfId="78"/>
    <cellStyle name="Обычный 2_НВВ - сети долгосрочный (15.07) - передано на оформление" xfId="79"/>
    <cellStyle name="Обычный 20" xfId="80"/>
    <cellStyle name="Обычный 23 2" xfId="81"/>
    <cellStyle name="Обычный 24 2 3 2" xfId="82"/>
    <cellStyle name="Обычный 3" xfId="83"/>
    <cellStyle name="Обычный 3 2" xfId="84"/>
    <cellStyle name="Обычный 3 3" xfId="85"/>
    <cellStyle name="Обычный 3 3 2" xfId="86"/>
    <cellStyle name="Обычный 3 3 2 2" xfId="87"/>
    <cellStyle name="Обычный 3 4" xfId="88"/>
    <cellStyle name="Обычный 3 5" xfId="89"/>
    <cellStyle name="Обычный 3 5 2" xfId="90"/>
    <cellStyle name="Обычный 30" xfId="91"/>
    <cellStyle name="Обычный 4" xfId="92"/>
    <cellStyle name="Обычный 49" xfId="93"/>
    <cellStyle name="Обычный 6" xfId="94"/>
    <cellStyle name="Обычный 6 13" xfId="95"/>
    <cellStyle name="Обычный 7" xfId="96"/>
    <cellStyle name="Обычный 9" xfId="97"/>
    <cellStyle name="Обычный 9 2" xfId="98"/>
    <cellStyle name="Обычный 9 2 2" xfId="99"/>
    <cellStyle name="Обычный 9 2 2 2" xfId="100"/>
    <cellStyle name="Обычный 9 2 2 2 2" xfId="101"/>
    <cellStyle name="Обычный 9 2 2 3" xfId="102"/>
    <cellStyle name="Открывавшаяся гиперссылка" xfId="2"/>
    <cellStyle name="Процентный 10" xfId="103"/>
    <cellStyle name="Процентный 2" xfId="104"/>
    <cellStyle name="Процентный 2 8 2" xfId="105"/>
    <cellStyle name="Процентный 2 8 2 2" xfId="106"/>
    <cellStyle name="Процентный 3" xfId="107"/>
    <cellStyle name="Тысячи [0]_1997 год " xfId="108"/>
    <cellStyle name="Тысячи_1997 год " xfId="109"/>
    <cellStyle name="Финансовый 2" xfId="110"/>
    <cellStyle name="Финансовый 2 2 10" xfId="111"/>
    <cellStyle name="Финансовый 7" xfId="112"/>
    <cellStyle name="Формула" xfId="113"/>
    <cellStyle name="Формула 2" xfId="114"/>
    <cellStyle name="Формула_GRES.2007.5" xfId="115"/>
    <cellStyle name="ФормулаВБ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ENERGY.CALC.NVV.TSO.2024.EIAS(v1.0.1)_&#1059;&#1083;&#1100;&#1103;&#1085;&#1086;&#1074;&#1089;&#1082;&#1072;&#1103;%20&#1086;&#1073;&#1083;&#1072;&#1089;&#1090;&#1100;%20(1)%20(1)%20(76)%20(95)%20(79)%20(74)%20(89)%20(70)%20(33)%20(89)%20(58)%20(31)%20(92)%20(72)%20(91)%20(34)%20(60)%20(60)%20(90)%20(88)%20(69)_ex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NERGY.CALC.NVV.TSO(v3.0.5).BKP._(v3.0.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Инструк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Прил. 1"/>
      <sheetName val="Прил. 2,3,8"/>
      <sheetName val="Прил. 5-6"/>
      <sheetName val="Регионы для 5 прил"/>
      <sheetName val="индекс эффективности ОПР"/>
      <sheetName val="баз. ур. подк. расх. "/>
      <sheetName val="ЛЭП у.е"/>
      <sheetName val="ПС у.е"/>
      <sheetName val="Свод УЕ "/>
      <sheetName val="Расчет потерь"/>
      <sheetName val="приказ минэнерго"/>
      <sheetName val="Форма 3.1"/>
      <sheetName val="П1.4"/>
      <sheetName val="П1.5"/>
      <sheetName val="Расчет НВВ"/>
      <sheetName val="Тариф"/>
      <sheetName val="Расчет НВВ_6.42"/>
      <sheetName val="Расчет НВВ_74"/>
      <sheetName val="ЭЗ ДПР c уч.421"/>
      <sheetName val="ЭЗ ДПР c уч.421 ДЕМО"/>
      <sheetName val="ЭЗ ДПР кор"/>
      <sheetName val="ЭЗ ДПР кор ДЕМО"/>
      <sheetName val="Корректировка НВВ"/>
      <sheetName val="Сырье и материалы"/>
      <sheetName val="РПР Ремонт"/>
      <sheetName val="Замена ИСУ факт"/>
      <sheetName val="Замена ИСУ план"/>
      <sheetName val="ППР"/>
      <sheetName val="ЭЭ"/>
      <sheetName val="ТЭ"/>
      <sheetName val="Персонал"/>
      <sheetName val="ФОТ норматив"/>
      <sheetName val="ФОТ норматив скрыть "/>
      <sheetName val="ФСК"/>
      <sheetName val="ФСК факт"/>
      <sheetName val="Аренда ЭСХ"/>
      <sheetName val="Аренда прочее им."/>
      <sheetName val="Лизинг ЭСХ"/>
      <sheetName val="Расчет амортизации"/>
      <sheetName val="Налог на имущество"/>
      <sheetName val="Трансп.налог"/>
      <sheetName val="Налог на прибыль"/>
      <sheetName val="Прибыль"/>
      <sheetName val="Прочие НПР"/>
      <sheetName val="Факт потери"/>
      <sheetName val="TEHSHEET"/>
      <sheetName val="tech"/>
      <sheetName val="Структура ПО_факт"/>
      <sheetName val="Структура ПО_план"/>
      <sheetName val="товарная выручка факт"/>
      <sheetName val="прил 1_215-Э"/>
      <sheetName val="прил 3_215-Э"/>
      <sheetName val="Т 1.3 Приказа 585"/>
      <sheetName val="Т 1.6 Приказа 585"/>
      <sheetName val="финансовые показатели"/>
      <sheetName val="НВВ РСК"/>
      <sheetName val="PEREDACHA.XX.FACT.EXPENSES"/>
      <sheetName val="PEREDACHA.M.ХХ Индекс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Check"/>
      <sheetName val="REESTR_MO"/>
      <sheetName val="REESTR_ORG"/>
      <sheetName val="PATTERN_COSTS"/>
      <sheetName val="ATTACH_DOC"/>
      <sheetName val="Информация"/>
    </sheetNames>
    <sheetDataSet>
      <sheetData sheetId="0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</v>
          </cell>
        </row>
        <row r="14">
          <cell r="D14">
            <v>0</v>
          </cell>
        </row>
        <row r="17">
          <cell r="C17" t="str">
            <v>Алтайский край</v>
          </cell>
          <cell r="D17">
            <v>0</v>
          </cell>
        </row>
        <row r="18">
          <cell r="C18" t="str">
            <v>Архангельская область</v>
          </cell>
          <cell r="D18">
            <v>0</v>
          </cell>
        </row>
        <row r="19">
          <cell r="C19" t="str">
            <v>Белгородская область</v>
          </cell>
          <cell r="D19">
            <v>0</v>
          </cell>
        </row>
        <row r="20">
          <cell r="C20" t="str">
            <v>Волгоградская область</v>
          </cell>
          <cell r="D20">
            <v>0</v>
          </cell>
        </row>
        <row r="21">
          <cell r="C21" t="str">
            <v>Еврейская автономная область</v>
          </cell>
          <cell r="D21">
            <v>0</v>
          </cell>
        </row>
        <row r="22">
          <cell r="C22" t="str">
            <v>Кемеровская область</v>
          </cell>
          <cell r="D22">
            <v>1</v>
          </cell>
        </row>
        <row r="23">
          <cell r="C23" t="str">
            <v>Костромская область</v>
          </cell>
          <cell r="D23">
            <v>0</v>
          </cell>
        </row>
        <row r="24">
          <cell r="C24" t="str">
            <v>Красноярский край</v>
          </cell>
          <cell r="D24">
            <v>0</v>
          </cell>
        </row>
        <row r="25">
          <cell r="C25" t="str">
            <v>Ленинградская область</v>
          </cell>
          <cell r="D25">
            <v>0</v>
          </cell>
        </row>
        <row r="26">
          <cell r="C26" t="str">
            <v>Магаданская область</v>
          </cell>
          <cell r="D26">
            <v>0</v>
          </cell>
        </row>
        <row r="27">
          <cell r="C27" t="str">
            <v>Новосибирская область</v>
          </cell>
          <cell r="D27">
            <v>0</v>
          </cell>
        </row>
        <row r="28">
          <cell r="C28" t="str">
            <v>Пермский край</v>
          </cell>
          <cell r="D28">
            <v>0</v>
          </cell>
        </row>
        <row r="29">
          <cell r="C29" t="str">
            <v>Республика Алтай</v>
          </cell>
          <cell r="D29">
            <v>0</v>
          </cell>
        </row>
        <row r="30">
          <cell r="C30" t="str">
            <v>Республика Калмыкия</v>
          </cell>
          <cell r="D30">
            <v>0</v>
          </cell>
        </row>
        <row r="31">
          <cell r="C31" t="str">
            <v>Республика Карелия</v>
          </cell>
          <cell r="D31">
            <v>0</v>
          </cell>
        </row>
        <row r="32">
          <cell r="C32" t="str">
            <v>Республика Крым</v>
          </cell>
          <cell r="D32">
            <v>0</v>
          </cell>
        </row>
        <row r="33">
          <cell r="C33" t="str">
            <v>Республика Татарстан</v>
          </cell>
          <cell r="D33">
            <v>0</v>
          </cell>
        </row>
        <row r="34">
          <cell r="C34" t="str">
            <v>Республика Хакасия</v>
          </cell>
          <cell r="D34">
            <v>0</v>
          </cell>
        </row>
        <row r="35">
          <cell r="C35" t="str">
            <v>Самарская область</v>
          </cell>
          <cell r="D35">
            <v>0</v>
          </cell>
        </row>
        <row r="36">
          <cell r="C36" t="str">
            <v>Тверская область</v>
          </cell>
          <cell r="D36">
            <v>0</v>
          </cell>
        </row>
        <row r="37">
          <cell r="C37" t="str">
            <v>Томская область</v>
          </cell>
          <cell r="D37">
            <v>0</v>
          </cell>
        </row>
        <row r="38">
          <cell r="C38" t="str">
            <v>Ульяновская область</v>
          </cell>
          <cell r="D38">
            <v>1</v>
          </cell>
        </row>
        <row r="39">
          <cell r="C39" t="str">
            <v>Челябинская область</v>
          </cell>
          <cell r="D39">
            <v>0</v>
          </cell>
        </row>
        <row r="40">
          <cell r="C40" t="str">
            <v>Чувашская Республика</v>
          </cell>
          <cell r="D40">
            <v>0</v>
          </cell>
        </row>
      </sheetData>
      <sheetData sheetId="1" refreshError="1"/>
      <sheetData sheetId="2">
        <row r="5">
          <cell r="H5" t="str">
            <v>Ульяновская область</v>
          </cell>
        </row>
        <row r="7">
          <cell r="H7" t="str">
            <v>Версия организации</v>
          </cell>
        </row>
        <row r="9">
          <cell r="H9" t="str">
            <v>ООО "Инза Сервис"</v>
          </cell>
        </row>
        <row r="11">
          <cell r="H11" t="str">
            <v>Общества с ограниченной ответственностью</v>
          </cell>
        </row>
        <row r="12">
          <cell r="H12" t="str">
            <v>26319979</v>
          </cell>
        </row>
        <row r="13">
          <cell r="H13" t="str">
            <v>7306006330</v>
          </cell>
        </row>
        <row r="14">
          <cell r="H14" t="str">
            <v>730601001</v>
          </cell>
        </row>
        <row r="16">
          <cell r="H16">
            <v>2024</v>
          </cell>
        </row>
        <row r="18">
          <cell r="H18" t="str">
            <v>Метод долгосрочной индексации НВВ (корректировка)</v>
          </cell>
        </row>
        <row r="22">
          <cell r="H22">
            <v>2020</v>
          </cell>
        </row>
        <row r="24">
          <cell r="H24" t="str">
            <v>5</v>
          </cell>
        </row>
        <row r="28">
          <cell r="H28" t="str">
            <v>2020-2024</v>
          </cell>
        </row>
        <row r="31">
          <cell r="H31" t="str">
            <v>Передача ЭЭ</v>
          </cell>
        </row>
        <row r="35">
          <cell r="H35" t="str">
            <v>ПАО "Россети Волга"-  "Ульяновские РС"</v>
          </cell>
        </row>
        <row r="37">
          <cell r="H37" t="str">
            <v>6450925977</v>
          </cell>
        </row>
        <row r="38">
          <cell r="H38" t="str">
            <v>732702001</v>
          </cell>
        </row>
        <row r="56">
          <cell r="H56" t="str">
            <v>433030 г.Инза ,ул.Транспортная ,7</v>
          </cell>
        </row>
        <row r="57">
          <cell r="H57" t="str">
            <v>432032 г.Ульяновск ул.Полбина 65А</v>
          </cell>
        </row>
        <row r="60">
          <cell r="H60" t="str">
            <v>Павлов Юрий Михайлович</v>
          </cell>
        </row>
        <row r="61">
          <cell r="H61" t="str">
            <v>8(8422)67-49-95</v>
          </cell>
        </row>
        <row r="71">
          <cell r="H71" t="str">
            <v>inzaservis73@yandex.ru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7">
          <cell r="M37">
            <v>2417.8905999999997</v>
          </cell>
        </row>
        <row r="39">
          <cell r="M39">
            <v>2408.2197499999997</v>
          </cell>
        </row>
        <row r="41">
          <cell r="M41">
            <v>2726.9372499999999</v>
          </cell>
        </row>
      </sheetData>
      <sheetData sheetId="16" refreshError="1"/>
      <sheetData sheetId="17" refreshError="1"/>
      <sheetData sheetId="18" refreshError="1"/>
      <sheetData sheetId="19">
        <row r="14">
          <cell r="X14">
            <v>37.479122999999994</v>
          </cell>
          <cell r="AM14">
            <v>46.549129999999998</v>
          </cell>
        </row>
      </sheetData>
      <sheetData sheetId="20">
        <row r="14">
          <cell r="AM14">
            <v>0</v>
          </cell>
        </row>
      </sheetData>
      <sheetData sheetId="21">
        <row r="24">
          <cell r="AE24">
            <v>2417.8905999999997</v>
          </cell>
          <cell r="AO24">
            <v>2408.2197499999997</v>
          </cell>
          <cell r="BA24">
            <v>2726.9372499999999</v>
          </cell>
        </row>
        <row r="31">
          <cell r="AE31">
            <v>11985.78126</v>
          </cell>
          <cell r="AP31">
            <v>7936.14</v>
          </cell>
          <cell r="BB31">
            <v>8585.8637227557956</v>
          </cell>
        </row>
        <row r="34">
          <cell r="AE34">
            <v>28710.821160000003</v>
          </cell>
          <cell r="AP34">
            <v>25197.3599904</v>
          </cell>
          <cell r="BB34">
            <v>27260.242265231424</v>
          </cell>
        </row>
        <row r="39">
          <cell r="AE39">
            <v>0</v>
          </cell>
          <cell r="AP39">
            <v>0</v>
          </cell>
          <cell r="BB39">
            <v>0</v>
          </cell>
        </row>
        <row r="65">
          <cell r="AE65">
            <v>42277.310860000005</v>
          </cell>
          <cell r="AP65">
            <v>34720.009990400002</v>
          </cell>
          <cell r="BB65">
            <v>37541.554924602322</v>
          </cell>
        </row>
        <row r="92">
          <cell r="AE92">
            <v>0</v>
          </cell>
          <cell r="AP92">
            <v>0</v>
          </cell>
          <cell r="BB92">
            <v>0</v>
          </cell>
        </row>
        <row r="110">
          <cell r="AE110">
            <v>22302.863553809198</v>
          </cell>
          <cell r="AP110">
            <v>24798.879757926399</v>
          </cell>
          <cell r="BB110">
            <v>26744.924229289991</v>
          </cell>
        </row>
        <row r="115">
          <cell r="AE115">
            <v>0</v>
          </cell>
          <cell r="AP115">
            <v>10455.43</v>
          </cell>
          <cell r="BB115">
            <v>3288.9380000000001</v>
          </cell>
        </row>
        <row r="145">
          <cell r="AP145">
            <v>69974.319748326408</v>
          </cell>
          <cell r="BB145">
            <v>67575.417153892311</v>
          </cell>
        </row>
      </sheetData>
      <sheetData sheetId="22">
        <row r="16">
          <cell r="S16">
            <v>8.4016587047674527</v>
          </cell>
          <cell r="T16">
            <v>3.9693974946470543</v>
          </cell>
        </row>
        <row r="57">
          <cell r="AA57">
            <v>0</v>
          </cell>
          <cell r="AB57">
            <v>0</v>
          </cell>
        </row>
        <row r="59">
          <cell r="AA59">
            <v>0</v>
          </cell>
          <cell r="AB59">
            <v>0</v>
          </cell>
        </row>
        <row r="61">
          <cell r="AA61">
            <v>0</v>
          </cell>
          <cell r="AB61">
            <v>0</v>
          </cell>
        </row>
        <row r="63">
          <cell r="AA63">
            <v>0</v>
          </cell>
          <cell r="AB63">
            <v>0</v>
          </cell>
        </row>
        <row r="65">
          <cell r="AA65">
            <v>0</v>
          </cell>
          <cell r="AB65">
            <v>0</v>
          </cell>
        </row>
        <row r="67">
          <cell r="AA67">
            <v>0</v>
          </cell>
          <cell r="AB67">
            <v>0</v>
          </cell>
        </row>
        <row r="81">
          <cell r="AA81">
            <v>0</v>
          </cell>
          <cell r="AB81">
            <v>0</v>
          </cell>
        </row>
        <row r="82">
          <cell r="AA82">
            <v>0</v>
          </cell>
          <cell r="AB82">
            <v>0</v>
          </cell>
        </row>
        <row r="87">
          <cell r="AA87">
            <v>0</v>
          </cell>
          <cell r="AB87">
            <v>0</v>
          </cell>
        </row>
        <row r="88">
          <cell r="AA88">
            <v>0</v>
          </cell>
          <cell r="AB88">
            <v>0</v>
          </cell>
        </row>
        <row r="93">
          <cell r="AA93">
            <v>0</v>
          </cell>
          <cell r="AB93">
            <v>0</v>
          </cell>
        </row>
        <row r="94">
          <cell r="AA94">
            <v>0</v>
          </cell>
          <cell r="AB94">
            <v>0</v>
          </cell>
        </row>
        <row r="99">
          <cell r="AA99">
            <v>0</v>
          </cell>
          <cell r="AB99">
            <v>0</v>
          </cell>
        </row>
        <row r="100">
          <cell r="AA100">
            <v>0</v>
          </cell>
          <cell r="AB100">
            <v>0</v>
          </cell>
        </row>
        <row r="105">
          <cell r="AA105">
            <v>0</v>
          </cell>
          <cell r="AB105">
            <v>0</v>
          </cell>
        </row>
        <row r="106">
          <cell r="AA106">
            <v>10085.88315729736</v>
          </cell>
          <cell r="AB106">
            <v>10085.88315729736</v>
          </cell>
        </row>
        <row r="111">
          <cell r="AA111">
            <v>0</v>
          </cell>
          <cell r="AB111">
            <v>0</v>
          </cell>
        </row>
        <row r="112">
          <cell r="AA112">
            <v>0</v>
          </cell>
          <cell r="AB112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7">
          <cell r="O17">
            <v>73</v>
          </cell>
          <cell r="R17">
            <v>76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2">
          <cell r="A2" t="str">
            <v>Алтайский край</v>
          </cell>
        </row>
        <row r="3">
          <cell r="A3" t="str">
            <v>Архангельская область</v>
          </cell>
          <cell r="O3" t="str">
            <v>Договор аренды</v>
          </cell>
          <cell r="Q3" t="str">
            <v>да</v>
          </cell>
          <cell r="R3" t="str">
            <v>аренда частной собственности</v>
          </cell>
          <cell r="T3" t="str">
            <v>«смешанного» котлообразования</v>
          </cell>
          <cell r="W3" t="str">
            <v>деревянные</v>
          </cell>
          <cell r="Y3" t="str">
            <v>изолированный провод</v>
          </cell>
          <cell r="AA3" t="str">
            <v>медный</v>
          </cell>
          <cell r="AC3" t="str">
            <v>до 50 квадратных мм включительно</v>
          </cell>
          <cell r="AE3" t="str">
            <v>одноцепная</v>
          </cell>
        </row>
        <row r="4">
          <cell r="A4" t="str">
            <v>Белгородская область</v>
          </cell>
          <cell r="O4" t="str">
            <v>Договор субаренды</v>
          </cell>
          <cell r="Q4" t="str">
            <v>нет</v>
          </cell>
          <cell r="R4" t="str">
            <v>аренда муниципальной собственности</v>
          </cell>
          <cell r="T4" t="str">
            <v>«котла сверху»</v>
          </cell>
          <cell r="W4" t="str">
            <v>металлические</v>
          </cell>
          <cell r="Y4" t="str">
            <v>неизолированный провод</v>
          </cell>
          <cell r="AA4" t="str">
            <v>стальной</v>
          </cell>
          <cell r="AC4" t="str">
            <v>от 50 до 100 квадратных мм включительно</v>
          </cell>
          <cell r="AE4" t="str">
            <v>двухцепная</v>
          </cell>
        </row>
        <row r="5">
          <cell r="A5" t="str">
            <v>Волгоградская область</v>
          </cell>
          <cell r="O5" t="str">
            <v>Соглашение об установлении сервитута</v>
          </cell>
          <cell r="Q5" t="str">
            <v>получен отказ в регистрации</v>
          </cell>
          <cell r="T5" t="str">
            <v>«котла снизу»</v>
          </cell>
          <cell r="W5" t="str">
            <v>железобетонные</v>
          </cell>
          <cell r="AA5" t="str">
            <v>сталеалюминиевый</v>
          </cell>
          <cell r="AC5" t="str">
            <v>от 100 до 200 квадратных мм включительно</v>
          </cell>
        </row>
        <row r="6">
          <cell r="A6" t="str">
            <v>Еврейская автономная область</v>
          </cell>
          <cell r="O6" t="str">
            <v>Решение о разрешении размещения объекта без предоставления земельного участка и установления сервитута</v>
          </cell>
          <cell r="AA6" t="str">
            <v>алюминиевый</v>
          </cell>
          <cell r="AC6" t="str">
            <v>от 200 до 500 квадратных мм включительно</v>
          </cell>
        </row>
        <row r="7">
          <cell r="A7" t="str">
            <v>Калининградская область</v>
          </cell>
          <cell r="O7" t="str">
            <v>Постановление о разрешении размещения объекта без предоставления земельного участка и установления сервитута</v>
          </cell>
          <cell r="AC7" t="str">
            <v>от 500 до 800 квадратных мм включительно</v>
          </cell>
        </row>
        <row r="8">
          <cell r="A8" t="str">
            <v>Карачаево-Черкесская Республика</v>
          </cell>
          <cell r="O8" t="str">
            <v>Распоряжение о разрешении размещения объекта без предоставления земельного участка и установления сервитута</v>
          </cell>
          <cell r="AC8" t="str">
            <v xml:space="preserve">свыше 800 квадратных мм </v>
          </cell>
        </row>
        <row r="9">
          <cell r="A9" t="str">
            <v>Кемеровская область</v>
          </cell>
        </row>
        <row r="10">
          <cell r="A10" t="str">
            <v>Костромская область</v>
          </cell>
          <cell r="O10" t="str">
            <v>да</v>
          </cell>
          <cell r="P10" t="str">
            <v>ИЖС/СНТ</v>
          </cell>
        </row>
        <row r="11">
          <cell r="A11" t="str">
            <v>Ленинградская область</v>
          </cell>
          <cell r="O11" t="str">
            <v>нет</v>
          </cell>
          <cell r="P11" t="str">
            <v>Потребители с мощностью устройств &lt;670 кВт</v>
          </cell>
        </row>
        <row r="12">
          <cell r="A12" t="str">
            <v>Магаданская область</v>
          </cell>
          <cell r="P12" t="str">
            <v>Потребители с мощностью устройств &gt;670 кВт</v>
          </cell>
          <cell r="T12" t="str">
            <v>Полное НВВ/сальдо переток</v>
          </cell>
          <cell r="W12" t="str">
            <v>в траншеях</v>
          </cell>
          <cell r="Y12" t="str">
            <v>oдножильные</v>
          </cell>
          <cell r="AA12" t="str">
            <v>с резиновой и пластмассовой изоляцией</v>
          </cell>
          <cell r="AC12" t="str">
            <v>до 50 квадратных мм включительно</v>
          </cell>
          <cell r="AE12" t="str">
            <v>одна</v>
          </cell>
        </row>
        <row r="13">
          <cell r="A13" t="str">
            <v>Новосибирская область</v>
          </cell>
          <cell r="E13" t="str">
            <v>да</v>
          </cell>
          <cell r="P13" t="str">
            <v>ТСО</v>
          </cell>
          <cell r="T13" t="str">
            <v>Монопотреб Белгород</v>
          </cell>
          <cell r="W13" t="str">
            <v>в блоках</v>
          </cell>
          <cell r="Y13" t="str">
            <v>многожильные</v>
          </cell>
          <cell r="AA13" t="str">
            <v>бумажной изоляцией</v>
          </cell>
          <cell r="AC13" t="str">
            <v>от 50 до 100 квадратных мм включительно</v>
          </cell>
          <cell r="AE13" t="str">
            <v xml:space="preserve">две </v>
          </cell>
        </row>
        <row r="14">
          <cell r="A14" t="str">
            <v>Пермский край</v>
          </cell>
          <cell r="E14" t="str">
            <v>нет</v>
          </cell>
          <cell r="T14" t="str">
            <v>Котловое по ЭЭ/Поступление в сеть</v>
          </cell>
          <cell r="W14" t="str">
            <v>в каналах</v>
          </cell>
          <cell r="AC14" t="str">
            <v>от 100 до 200 квадратных мм включительно</v>
          </cell>
          <cell r="AE14" t="str">
            <v>три</v>
          </cell>
        </row>
        <row r="15">
          <cell r="A15" t="str">
            <v>Республика Алтай</v>
          </cell>
          <cell r="T15" t="str">
            <v>Котловое по ЭЭ/Полезный отпуск</v>
          </cell>
          <cell r="W15" t="str">
            <v>в туннелях и коллекторах</v>
          </cell>
          <cell r="AC15" t="str">
            <v>от 200 до 250 квадратных мм включительно</v>
          </cell>
          <cell r="AE15" t="str">
            <v>четыре</v>
          </cell>
        </row>
        <row r="16">
          <cell r="A16" t="str">
            <v>Республика Калмыкия</v>
          </cell>
          <cell r="T16" t="str">
            <v>Котловое по М/Полезный отпуск</v>
          </cell>
          <cell r="W16" t="str">
            <v>в галереях и эстакадах</v>
          </cell>
          <cell r="AC16" t="str">
            <v>от 250 до 300 квадратных мм включительно</v>
          </cell>
          <cell r="AE16" t="str">
            <v>более четырех</v>
          </cell>
        </row>
        <row r="17">
          <cell r="A17" t="str">
            <v>Республика Карелия</v>
          </cell>
          <cell r="E17" t="str">
            <v>Январь</v>
          </cell>
          <cell r="T17" t="str">
            <v>Полное НВВ/Полезный отпуск</v>
          </cell>
          <cell r="W17" t="str">
            <v>горизонтальное наклонное бурение</v>
          </cell>
          <cell r="AC17" t="str">
            <v>от 300 до 400 квадратных мм включительно</v>
          </cell>
        </row>
        <row r="18">
          <cell r="A18" t="str">
            <v>Республика Крым</v>
          </cell>
          <cell r="E18" t="str">
            <v>Февраль</v>
          </cell>
          <cell r="T18" t="str">
            <v>Без баланса и расчета тарифа</v>
          </cell>
          <cell r="W18" t="str">
            <v>подводная прокладка</v>
          </cell>
          <cell r="AC18" t="str">
            <v>от 400 до 500 квадратных мм включительно</v>
          </cell>
        </row>
        <row r="19">
          <cell r="A19" t="str">
            <v>Республика Мордовия</v>
          </cell>
          <cell r="E19" t="str">
            <v>Март</v>
          </cell>
          <cell r="AC19" t="str">
            <v>от 500 до 800 квадратных мм включительно</v>
          </cell>
        </row>
        <row r="20">
          <cell r="A20" t="str">
            <v>Республика Татарстан</v>
          </cell>
          <cell r="E20" t="str">
            <v>Апрель</v>
          </cell>
          <cell r="AC20" t="str">
            <v xml:space="preserve">свыше 800 квадратных мм </v>
          </cell>
        </row>
        <row r="21">
          <cell r="A21" t="str">
            <v>Республика Хакасия</v>
          </cell>
          <cell r="E21" t="str">
            <v>Май</v>
          </cell>
          <cell r="N21" t="str">
            <v>ВН</v>
          </cell>
          <cell r="O21" t="str">
            <v xml:space="preserve">кадастровая стоимость </v>
          </cell>
          <cell r="P21" t="str">
            <v>на стене</v>
          </cell>
          <cell r="Q21" t="str">
            <v>отсутствие прибора учета</v>
          </cell>
        </row>
        <row r="22">
          <cell r="A22" t="str">
            <v>Самарская область</v>
          </cell>
          <cell r="E22" t="str">
            <v>Июнь</v>
          </cell>
          <cell r="N22" t="str">
            <v>СН1</v>
          </cell>
          <cell r="O22" t="str">
            <v>остаточная стоимость</v>
          </cell>
          <cell r="P22" t="str">
            <v>на столбе</v>
          </cell>
          <cell r="Q22" t="str">
            <v>истечение срока межповерочного интервала</v>
          </cell>
        </row>
        <row r="23">
          <cell r="A23" t="str">
            <v>Ставропольский край</v>
          </cell>
          <cell r="E23" t="str">
            <v>Июль</v>
          </cell>
          <cell r="N23" t="str">
            <v>СН2</v>
          </cell>
          <cell r="P23" t="str">
            <v>прочее</v>
          </cell>
          <cell r="Q23" t="str">
            <v>выход из строя</v>
          </cell>
        </row>
        <row r="24">
          <cell r="A24" t="str">
            <v>Тверская область</v>
          </cell>
          <cell r="E24" t="str">
            <v>Август</v>
          </cell>
          <cell r="N24" t="str">
            <v>НН</v>
          </cell>
          <cell r="Q24" t="str">
            <v>прочее</v>
          </cell>
          <cell r="W24" t="str">
            <v>реклоузеры</v>
          </cell>
          <cell r="Y24" t="str">
            <v>до 100 А включительно</v>
          </cell>
          <cell r="AA24" t="str">
            <v>до 5 ячеек включительно</v>
          </cell>
        </row>
        <row r="25">
          <cell r="A25" t="str">
            <v>Томская область</v>
          </cell>
          <cell r="E25" t="str">
            <v>Сентябрь</v>
          </cell>
          <cell r="W25" t="str">
            <v>линейные разъединители</v>
          </cell>
          <cell r="Y25" t="str">
            <v>от 100 до 250 А включительно</v>
          </cell>
          <cell r="AA25" t="str">
            <v>от 5 до 10 ячеек включительно</v>
          </cell>
        </row>
        <row r="26">
          <cell r="A26" t="str">
            <v>Ульяновская область</v>
          </cell>
          <cell r="E26" t="str">
            <v>Октябрь</v>
          </cell>
          <cell r="W26" t="str">
            <v>выключатели нагрузки</v>
          </cell>
          <cell r="Y26" t="str">
            <v>от 250 до 500 А включительно</v>
          </cell>
          <cell r="AA26" t="str">
            <v>от 10 до 15 ячеек включительно</v>
          </cell>
        </row>
        <row r="27">
          <cell r="A27" t="str">
            <v>Челябинская область</v>
          </cell>
          <cell r="E27" t="str">
            <v>Ноябрь</v>
          </cell>
          <cell r="W27" t="str">
            <v>распределительные пункты (РП), за исключением (КРН,КРУН)</v>
          </cell>
          <cell r="Y27" t="str">
            <v>от 500 А до 1 000 А включительно</v>
          </cell>
          <cell r="AA27" t="str">
            <v>свыше 15 ячеек</v>
          </cell>
        </row>
        <row r="28">
          <cell r="A28" t="str">
            <v>Чувашская Республика</v>
          </cell>
          <cell r="E28" t="str">
            <v>Декабрь</v>
          </cell>
          <cell r="W28" t="str">
            <v>КРН, КРУН</v>
          </cell>
          <cell r="Y28" t="str">
            <v>свыше 1 000 А</v>
          </cell>
          <cell r="AA28" t="str">
            <v>без ячеек</v>
          </cell>
        </row>
        <row r="29">
          <cell r="N29" t="str">
            <v>КЛЭП</v>
          </cell>
          <cell r="O29" t="str">
            <v>однофазный прямого включения</v>
          </cell>
          <cell r="P29" t="str">
            <v>Инвестпрограмма</v>
          </cell>
          <cell r="Q29" t="str">
            <v>отсутствует</v>
          </cell>
          <cell r="W29" t="str">
            <v>переключательные пункты</v>
          </cell>
        </row>
        <row r="30">
          <cell r="N30" t="str">
            <v>ВЛЭП</v>
          </cell>
          <cell r="O30" t="str">
            <v>трехфазный прямого включения</v>
          </cell>
          <cell r="P30" t="str">
            <v>Собственные средства</v>
          </cell>
          <cell r="Q30" t="str">
            <v>ссылка на документ</v>
          </cell>
        </row>
        <row r="31">
          <cell r="N31" t="str">
            <v>Подстанция</v>
          </cell>
          <cell r="O31" t="str">
            <v>трехфазный полукосвенного включения</v>
          </cell>
          <cell r="P31" t="str">
            <v>Кредит</v>
          </cell>
        </row>
        <row r="32">
          <cell r="N32" t="str">
            <v>Прочее ЭСХ</v>
          </cell>
          <cell r="O32" t="str">
            <v>трехфазный косвенного включения</v>
          </cell>
          <cell r="P32" t="str">
            <v>прочее</v>
          </cell>
        </row>
        <row r="33">
          <cell r="N33" t="str">
            <v>Прочее не ЭСХ</v>
          </cell>
          <cell r="W33" t="str">
            <v>6/0,4 кВ</v>
          </cell>
          <cell r="Y33" t="str">
            <v>однотрансформаторные</v>
          </cell>
          <cell r="AA33" t="str">
            <v>до 25 кВА вкл</v>
          </cell>
          <cell r="AC33" t="str">
            <v>столбового/мачтового типа</v>
          </cell>
          <cell r="AE33">
            <v>1</v>
          </cell>
        </row>
        <row r="34">
          <cell r="W34" t="str">
            <v>10/0,4 кВ</v>
          </cell>
          <cell r="Y34" t="str">
            <v>двухтрансформаторные и более</v>
          </cell>
          <cell r="AA34" t="str">
            <v>от 25 кВА до 100 кВА вкл</v>
          </cell>
          <cell r="AC34" t="str">
            <v>шкафного или киоскового типа</v>
          </cell>
          <cell r="AE34">
            <v>2</v>
          </cell>
        </row>
        <row r="35">
          <cell r="W35" t="str">
            <v>20/0,4 кВ</v>
          </cell>
          <cell r="AA35" t="str">
            <v>от 100 кВА до 250 кВА вкл</v>
          </cell>
          <cell r="AC35" t="str">
            <v>блочного типа</v>
          </cell>
          <cell r="AE35">
            <v>3</v>
          </cell>
        </row>
        <row r="36">
          <cell r="W36" t="str">
            <v>6/10/(10/6) кВ</v>
          </cell>
          <cell r="AA36" t="str">
            <v>от 250 кВА до 400 кВА вкл</v>
          </cell>
          <cell r="AC36" t="str">
            <v>встроенного типа</v>
          </cell>
          <cell r="AE36">
            <v>4</v>
          </cell>
        </row>
        <row r="37">
          <cell r="W37" t="str">
            <v>10/20/(20/10) кВ</v>
          </cell>
          <cell r="AA37" t="str">
            <v>от 400 кВА до 630 кВА вкл</v>
          </cell>
          <cell r="AE37">
            <v>5</v>
          </cell>
        </row>
        <row r="38">
          <cell r="W38" t="str">
            <v>6/20/(20/6) кВ</v>
          </cell>
          <cell r="AA38" t="str">
            <v>от 630 кВА до 1000 кВА вкл</v>
          </cell>
          <cell r="AE38">
            <v>6</v>
          </cell>
        </row>
        <row r="39">
          <cell r="AA39" t="str">
            <v>от 1000 кВА до 1250 кВА вкл</v>
          </cell>
          <cell r="AE39">
            <v>7</v>
          </cell>
        </row>
        <row r="40">
          <cell r="AA40" t="str">
            <v>от 1250 кВА до 1600 кВА вкл</v>
          </cell>
          <cell r="AE40">
            <v>8</v>
          </cell>
        </row>
        <row r="41">
          <cell r="AA41" t="str">
            <v>от 1600 кВА до 2000 кВА вкл</v>
          </cell>
          <cell r="AE41">
            <v>9</v>
          </cell>
        </row>
        <row r="42">
          <cell r="AA42" t="str">
            <v>от 2000 кВА до 2500 кВА вкл</v>
          </cell>
          <cell r="AE42">
            <v>10</v>
          </cell>
        </row>
        <row r="43">
          <cell r="AA43" t="str">
            <v>от 2500 кВА до 3150 кВА вкл</v>
          </cell>
        </row>
        <row r="44">
          <cell r="AA44" t="str">
            <v>от 3150 кВА до 4000 кВА вкл</v>
          </cell>
        </row>
        <row r="45">
          <cell r="AA45" t="str">
            <v>свыше 4000 кВА</v>
          </cell>
        </row>
        <row r="49">
          <cell r="W49" t="str">
            <v>6/10/0,4 кВ</v>
          </cell>
          <cell r="AA49" t="str">
            <v>до 25 кВА вкл</v>
          </cell>
          <cell r="AC49" t="str">
            <v>открытого типа</v>
          </cell>
        </row>
        <row r="50">
          <cell r="W50" t="str">
            <v>20/0,4 кВ</v>
          </cell>
          <cell r="AA50" t="str">
            <v>от 25 кВА до 100 кВА вкл</v>
          </cell>
          <cell r="AC50" t="str">
            <v>закрытого типа</v>
          </cell>
        </row>
        <row r="51">
          <cell r="K51" t="str">
            <v>Первичная подача тарифного предложения к 1 мая</v>
          </cell>
          <cell r="AA51" t="str">
            <v>от 100 кВА до 250 кВА вкл</v>
          </cell>
        </row>
        <row r="52">
          <cell r="K52" t="str">
            <v>Уточненное (скорректированное) предложение</v>
          </cell>
          <cell r="AA52" t="str">
            <v>от 250 кВА до 400 кВА вкл</v>
          </cell>
        </row>
        <row r="53">
          <cell r="AA53" t="str">
            <v>от 400 кВА до 630 кВА вкл</v>
          </cell>
        </row>
        <row r="54">
          <cell r="AA54" t="str">
            <v>от 630 кВА до 1000 кВА вкл</v>
          </cell>
        </row>
        <row r="55">
          <cell r="AA55" t="str">
            <v>от 1000 кВА до 1250 кВА вкл</v>
          </cell>
        </row>
        <row r="56">
          <cell r="K56" t="str">
            <v>Собственность</v>
          </cell>
          <cell r="AA56" t="str">
            <v>от 1250 кВА до 1600 кВА вкл</v>
          </cell>
        </row>
        <row r="57">
          <cell r="K57" t="str">
            <v>Хозяйственное ведение</v>
          </cell>
          <cell r="AA57" t="str">
            <v>от 1600 кВА до 2000 кВА вкл</v>
          </cell>
        </row>
        <row r="58">
          <cell r="K58" t="str">
            <v>Оперативное управление</v>
          </cell>
          <cell r="AA58" t="str">
            <v>от 2000 кВА до 2500 кВА вкл</v>
          </cell>
        </row>
        <row r="59">
          <cell r="K59" t="str">
            <v>Концессионное соглашение</v>
          </cell>
          <cell r="AA59" t="str">
            <v>от 2500 кВА до 3150 кВА вкл</v>
          </cell>
        </row>
        <row r="60">
          <cell r="K60" t="str">
            <v>Доверительное управление имуществом</v>
          </cell>
          <cell r="AA60" t="str">
            <v>свыше 3150 кВА</v>
          </cell>
        </row>
        <row r="61">
          <cell r="K61" t="str">
            <v>Возмездное оказание услуг</v>
          </cell>
        </row>
        <row r="63">
          <cell r="W63" t="str">
            <v>35/6(10) кВ</v>
          </cell>
          <cell r="AA63" t="str">
            <v>до 6,3 МВА</v>
          </cell>
        </row>
        <row r="64">
          <cell r="W64" t="str">
            <v>35/0,4 кВ</v>
          </cell>
          <cell r="AA64" t="str">
            <v>от 6,3 МВА до 10 МВА вкл</v>
          </cell>
        </row>
        <row r="65">
          <cell r="W65" t="str">
            <v>110/35 кВ</v>
          </cell>
          <cell r="AA65" t="str">
            <v>от 10 МВА до 16 МВА вкл</v>
          </cell>
        </row>
        <row r="66">
          <cell r="W66" t="str">
            <v>110/6(10) кВ</v>
          </cell>
          <cell r="AA66" t="str">
            <v>от 16 МВА до 25 МВА вкл</v>
          </cell>
        </row>
        <row r="67">
          <cell r="W67" t="str">
            <v>110/35/6(10) кВ</v>
          </cell>
          <cell r="AA67" t="str">
            <v>от 25 МВА до 32 МВА вкл</v>
          </cell>
        </row>
        <row r="68">
          <cell r="AA68" t="str">
            <v>от 32 МВА до 40 МВА вкл</v>
          </cell>
        </row>
        <row r="69">
          <cell r="AA69" t="str">
            <v>от 40 МВА до 63 МВА вкл</v>
          </cell>
        </row>
        <row r="70">
          <cell r="AA70" t="str">
            <v>от 63 МВА до 80 МВА вкл</v>
          </cell>
        </row>
        <row r="71">
          <cell r="AA71" t="str">
            <v>от 80 МВА до 100 МВА вкл</v>
          </cell>
        </row>
        <row r="72">
          <cell r="AA72" t="str">
            <v>свыше 100 МВА</v>
          </cell>
        </row>
        <row r="76">
          <cell r="W76" t="str">
            <v>однофазный</v>
          </cell>
          <cell r="Y76" t="str">
            <v>прямого включения</v>
          </cell>
        </row>
        <row r="77">
          <cell r="W77" t="str">
            <v>трехфазный</v>
          </cell>
          <cell r="Y77" t="str">
            <v>лукосвенного включения</v>
          </cell>
        </row>
        <row r="78">
          <cell r="Y78" t="str">
            <v>косвенного включения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28">
          <cell r="L28">
            <v>65925</v>
          </cell>
        </row>
        <row r="36">
          <cell r="L36">
            <v>-8109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Форма раскрытия информаци (2"/>
      <sheetName val="Инструкция"/>
      <sheetName val="Лог обновления"/>
      <sheetName val="modList18"/>
      <sheetName val="modCostsfeatBalance"/>
      <sheetName val="modTariff"/>
      <sheetName val="modDocsComsAPI"/>
      <sheetName val="Настройки"/>
      <sheetName val="modVLDProv"/>
      <sheetName val="modVLDProvLIST_MO"/>
      <sheetName val="modfrmRegion"/>
      <sheetName val="modNoContract"/>
      <sheetName val="modCheckCyan"/>
      <sheetName val="modDataReg"/>
      <sheetName val="modForma3_1"/>
      <sheetName val="modDOC"/>
      <sheetName val="modCALC_AMORT_FACT"/>
      <sheetName val="modEZ_DRP_corr"/>
      <sheetName val="TECHSHEET"/>
      <sheetName val="modPlanPo"/>
      <sheetName val="modFactPo"/>
      <sheetName val="modCommandButton"/>
      <sheetName val="modRent_ESX_FACT"/>
      <sheetName val="modCALC_AMORT"/>
      <sheetName val="Титульный"/>
      <sheetName val="Список листов"/>
      <sheetName val="Данные регулятора"/>
      <sheetName val="Сопроводительные материалы"/>
      <sheetName val="3_Форма раскрытия информации"/>
      <sheetName val="Расчет потерь"/>
      <sheetName val="приказ минэнерго"/>
      <sheetName val="Check"/>
      <sheetName val="Форма 3.1"/>
      <sheetName val="П1.4"/>
      <sheetName val="П1.5"/>
      <sheetName val="Библиотека документов"/>
      <sheetName val="Регионы аналоги"/>
      <sheetName val="PATTERN_COSTS"/>
      <sheetName val="Прил. 1"/>
      <sheetName val="modLT"/>
      <sheetName val="Баз.ур. ОПР"/>
      <sheetName val="5_ЛЭП у.е"/>
      <sheetName val="6 _ПС у.е"/>
      <sheetName val="7_Свод УЕ "/>
      <sheetName val="ЭЗ"/>
      <sheetName val="ЭЗ ДПР c уч.421"/>
      <sheetName val="ЭЗ ДПР c уч.421 ДЕМО"/>
      <sheetName val="ЭЗ ДПР кор"/>
      <sheetName val="ЭЗ ДПР кор ДЕМО"/>
      <sheetName val="8_Расчет НВВ "/>
      <sheetName val="modLoadPEREDACHA"/>
      <sheetName val="9 Тариф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13_РПР Ремонт "/>
      <sheetName val="modRPR_Repair"/>
      <sheetName val="modESX_Repair"/>
      <sheetName val="modStaff"/>
      <sheetName val="modPpr"/>
      <sheetName val="16_ФОТ"/>
      <sheetName val="17_ППР"/>
      <sheetName val="Норматив численности работников"/>
      <sheetName val="modISU_F"/>
      <sheetName val="Замена ИСУ факт"/>
      <sheetName val="modISU_PL"/>
      <sheetName val="Замена ИСУ план"/>
      <sheetName val="tech"/>
      <sheetName val="18_ФСК"/>
      <sheetName val="19_Аренда ЭСХ"/>
      <sheetName val="modLEASING_ESX_FACT"/>
      <sheetName val="modRENT_OTHER_FACT"/>
      <sheetName val="modNPR"/>
      <sheetName val="25_Аренда прочее им."/>
      <sheetName val="23_Лизинг ЭСХ"/>
      <sheetName val="31_Прочие НПР "/>
      <sheetName val="32_Расчет амортизации"/>
      <sheetName val="35_Средняя стоимость ОС"/>
      <sheetName val="modTransportTax"/>
      <sheetName val="Трансп.налог"/>
      <sheetName val="Налог на прибыль"/>
      <sheetName val="36_Налог на имущество"/>
      <sheetName val="37_Факт потери"/>
      <sheetName val="modLosses"/>
      <sheetName val="modProceedsFactIncome"/>
      <sheetName val="modProceedsFact"/>
      <sheetName val="Структура ПО_факт"/>
      <sheetName val="Структура ПО_план"/>
      <sheetName val="38_товарная выручка (получение)"/>
      <sheetName val="38_товарная выручка (выплата)"/>
      <sheetName val="39_ФСК факт"/>
      <sheetName val="41_Бездоговор"/>
      <sheetName val="42_финансовые показатели"/>
      <sheetName val="modProfit"/>
      <sheetName val="modCredit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Check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</sheetNames>
    <sheetDataSet>
      <sheetData sheetId="0"/>
      <sheetData sheetId="1">
        <row r="3">
          <cell r="B3" t="str">
            <v>Версия 3.0.5</v>
          </cell>
        </row>
      </sheetData>
      <sheetData sheetId="2"/>
      <sheetData sheetId="3"/>
      <sheetData sheetId="4"/>
      <sheetData sheetId="5"/>
      <sheetData sheetId="6"/>
      <sheetData sheetId="7">
        <row r="11">
          <cell r="D11">
            <v>0</v>
          </cell>
        </row>
        <row r="16">
          <cell r="C16" t="str">
            <v>Алтайский край</v>
          </cell>
          <cell r="D16">
            <v>0</v>
          </cell>
        </row>
        <row r="17">
          <cell r="C17" t="str">
            <v>Архангельская область</v>
          </cell>
          <cell r="D17">
            <v>0</v>
          </cell>
        </row>
        <row r="18">
          <cell r="C18" t="str">
            <v>Волгоградская область</v>
          </cell>
          <cell r="D18">
            <v>0</v>
          </cell>
        </row>
        <row r="19">
          <cell r="C19" t="str">
            <v>Еврейская автономная область</v>
          </cell>
          <cell r="D19">
            <v>0</v>
          </cell>
        </row>
        <row r="20">
          <cell r="C20" t="str">
            <v>Кемеровская область</v>
          </cell>
          <cell r="D20">
            <v>1</v>
          </cell>
        </row>
        <row r="21">
          <cell r="C21" t="str">
            <v>Костромская область</v>
          </cell>
          <cell r="D21">
            <v>0</v>
          </cell>
        </row>
        <row r="22">
          <cell r="C22" t="str">
            <v>Красноярский край</v>
          </cell>
          <cell r="D22">
            <v>0</v>
          </cell>
        </row>
        <row r="23">
          <cell r="C23" t="str">
            <v>Ленинградская область</v>
          </cell>
          <cell r="D23">
            <v>0</v>
          </cell>
        </row>
        <row r="24">
          <cell r="C24" t="str">
            <v>Магаданская область</v>
          </cell>
          <cell r="D24">
            <v>0</v>
          </cell>
        </row>
        <row r="25">
          <cell r="C25" t="str">
            <v>Новосибирская область</v>
          </cell>
          <cell r="D25">
            <v>0</v>
          </cell>
        </row>
        <row r="26">
          <cell r="C26" t="str">
            <v>Пермский край</v>
          </cell>
          <cell r="D26">
            <v>0</v>
          </cell>
        </row>
        <row r="27">
          <cell r="C27" t="str">
            <v>Республика Алтай</v>
          </cell>
          <cell r="D27">
            <v>0</v>
          </cell>
        </row>
        <row r="28">
          <cell r="C28" t="str">
            <v>Республика Калмыкия</v>
          </cell>
          <cell r="D28">
            <v>0</v>
          </cell>
        </row>
        <row r="29">
          <cell r="C29" t="str">
            <v>Республика Карелия</v>
          </cell>
          <cell r="D29">
            <v>0</v>
          </cell>
        </row>
        <row r="30">
          <cell r="C30" t="str">
            <v>Республика Крым</v>
          </cell>
          <cell r="D30">
            <v>0</v>
          </cell>
        </row>
        <row r="31">
          <cell r="C31" t="str">
            <v>Республика Татарстан</v>
          </cell>
          <cell r="D31">
            <v>0</v>
          </cell>
        </row>
        <row r="32">
          <cell r="C32" t="str">
            <v>Республика Хакасия</v>
          </cell>
          <cell r="D32">
            <v>0</v>
          </cell>
        </row>
        <row r="33">
          <cell r="C33" t="str">
            <v>Самарская область</v>
          </cell>
          <cell r="D33">
            <v>0</v>
          </cell>
        </row>
        <row r="34">
          <cell r="C34" t="str">
            <v>Тверская область</v>
          </cell>
          <cell r="D34">
            <v>0</v>
          </cell>
        </row>
        <row r="35">
          <cell r="C35" t="str">
            <v>Томская область</v>
          </cell>
          <cell r="D35">
            <v>0</v>
          </cell>
        </row>
        <row r="36">
          <cell r="C36" t="str">
            <v>Ульяновская область</v>
          </cell>
          <cell r="D36">
            <v>1</v>
          </cell>
        </row>
        <row r="37">
          <cell r="C37" t="str">
            <v>Челябинская область</v>
          </cell>
          <cell r="D37">
            <v>0</v>
          </cell>
        </row>
        <row r="38">
          <cell r="C38" t="str">
            <v>Чувашская Республика</v>
          </cell>
          <cell r="D3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O3" t="str">
            <v>аренда частной собственности</v>
          </cell>
          <cell r="Q3" t="str">
            <v>да</v>
          </cell>
          <cell r="R3" t="str">
            <v>Договор аренды</v>
          </cell>
          <cell r="T3" t="str">
            <v>«смешанного» котлообразования</v>
          </cell>
          <cell r="X3" t="str">
            <v>Местный бюджет</v>
          </cell>
        </row>
        <row r="4">
          <cell r="O4" t="str">
            <v>аренда муниципальной собственности</v>
          </cell>
          <cell r="Q4" t="str">
            <v>нет</v>
          </cell>
          <cell r="R4" t="str">
            <v>Договор субаренды</v>
          </cell>
          <cell r="T4" t="str">
            <v>«котла сверху»</v>
          </cell>
          <cell r="X4" t="str">
            <v>Заемные средства</v>
          </cell>
        </row>
        <row r="5">
          <cell r="Q5" t="str">
            <v>получен отказ в регистрации</v>
          </cell>
          <cell r="T5" t="str">
            <v>«котла снизу»</v>
          </cell>
          <cell r="X5" t="str">
            <v>Краевой бюджет</v>
          </cell>
        </row>
        <row r="6">
          <cell r="X6" t="str">
            <v>Безвозмездное получение</v>
          </cell>
        </row>
        <row r="7">
          <cell r="X7" t="str">
            <v>Cобственные средства</v>
          </cell>
        </row>
        <row r="8">
          <cell r="X8" t="str">
            <v>Прочее</v>
          </cell>
        </row>
        <row r="10">
          <cell r="O10" t="str">
            <v>да</v>
          </cell>
          <cell r="P10" t="str">
            <v>НДС облагается</v>
          </cell>
        </row>
        <row r="11">
          <cell r="O11" t="str">
            <v>нет</v>
          </cell>
          <cell r="P11" t="str">
            <v>НДС не облагается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N30" t="str">
            <v>ВЛЭП</v>
          </cell>
        </row>
        <row r="31">
          <cell r="N31" t="str">
            <v>Подстанция</v>
          </cell>
        </row>
        <row r="32">
          <cell r="N32" t="str">
            <v>Прочее ЭСХ</v>
          </cell>
        </row>
        <row r="33">
          <cell r="N33" t="str">
            <v>Прочее не ЭСХ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9">
          <cell r="K39" t="str">
            <v>Метод долгосрочной индексации НВВ (1-ый год ДПР)</v>
          </cell>
        </row>
        <row r="40">
          <cell r="K40" t="str">
            <v xml:space="preserve">Метод экономически обоснованных расходов (затрат) </v>
          </cell>
          <cell r="N40" t="str">
            <v>Передача ЭЭ</v>
          </cell>
        </row>
        <row r="41">
          <cell r="K41" t="str">
            <v>Метод долгосрочной индексации НВВ (корректировка)</v>
          </cell>
          <cell r="N41" t="str">
            <v>Другое</v>
          </cell>
        </row>
        <row r="51">
          <cell r="F51" t="str">
            <v>Собственность</v>
          </cell>
          <cell r="G51" t="str">
            <v xml:space="preserve">кадастровая стоимость </v>
          </cell>
        </row>
        <row r="52">
          <cell r="F52" t="str">
            <v>Хозяйственное ведение</v>
          </cell>
          <cell r="G52" t="str">
            <v>остаточная стоимость</v>
          </cell>
          <cell r="K52" t="str">
            <v>Первичная подача тарифного предложения к 1 мая</v>
          </cell>
        </row>
        <row r="53">
          <cell r="F53" t="str">
            <v>Оперативное управление</v>
          </cell>
          <cell r="K53" t="str">
            <v>Уточненное (скорректированное) предложение</v>
          </cell>
        </row>
        <row r="54">
          <cell r="F54" t="str">
            <v>Концессионное соглашение</v>
          </cell>
        </row>
        <row r="55">
          <cell r="F55" t="str">
            <v>Доверительное управление имуществом</v>
          </cell>
        </row>
        <row r="56">
          <cell r="F56" t="str">
            <v>Возмездное оказание услуг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E5" t="str">
            <v>Ульяновская область</v>
          </cell>
        </row>
        <row r="6">
          <cell r="E6">
            <v>0</v>
          </cell>
        </row>
        <row r="7">
          <cell r="E7" t="str">
            <v>Версия организации</v>
          </cell>
        </row>
        <row r="8">
          <cell r="E8">
            <v>0</v>
          </cell>
        </row>
        <row r="9">
          <cell r="E9" t="str">
            <v>ООО "Инза Сервис"</v>
          </cell>
        </row>
        <row r="10">
          <cell r="E10">
            <v>0</v>
          </cell>
        </row>
        <row r="11">
          <cell r="E11" t="str">
            <v>Общества с ограниченной ответственностью</v>
          </cell>
        </row>
        <row r="12">
          <cell r="E12">
            <v>0</v>
          </cell>
        </row>
        <row r="13">
          <cell r="E13" t="str">
            <v>7306006330</v>
          </cell>
        </row>
        <row r="14">
          <cell r="E14" t="str">
            <v>730601001</v>
          </cell>
        </row>
        <row r="17">
          <cell r="E17" t="str">
            <v>Метод долгосрочной индексации НВВ (корректировка)</v>
          </cell>
        </row>
        <row r="21">
          <cell r="E21">
            <v>2020</v>
          </cell>
        </row>
        <row r="23">
          <cell r="E23" t="str">
            <v>5</v>
          </cell>
        </row>
        <row r="25">
          <cell r="E25">
            <v>2023</v>
          </cell>
        </row>
        <row r="27">
          <cell r="E27" t="str">
            <v>2020-2024</v>
          </cell>
        </row>
        <row r="30">
          <cell r="E30" t="str">
            <v>Передача ЭЭ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 t="str">
            <v>НДС облагается</v>
          </cell>
        </row>
        <row r="34">
          <cell r="E34">
            <v>0</v>
          </cell>
        </row>
        <row r="35">
          <cell r="E35" t="str">
            <v>ПАО "МРСК Волги"-филиал "Ульяновские  распределительные сети"</v>
          </cell>
        </row>
        <row r="36">
          <cell r="E36">
            <v>0</v>
          </cell>
        </row>
        <row r="37">
          <cell r="E37" t="str">
            <v>6450925977</v>
          </cell>
        </row>
        <row r="38">
          <cell r="E38" t="str">
            <v>732702001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U15">
            <v>0</v>
          </cell>
        </row>
      </sheetData>
      <sheetData sheetId="34">
        <row r="15">
          <cell r="U15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</row>
        <row r="33"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</row>
        <row r="34">
          <cell r="U34">
            <v>8.0030000000000001</v>
          </cell>
          <cell r="V34">
            <v>12.8048</v>
          </cell>
          <cell r="Y34">
            <v>0</v>
          </cell>
          <cell r="Z34">
            <v>0</v>
          </cell>
          <cell r="AC34">
            <v>0</v>
          </cell>
          <cell r="AD34">
            <v>0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8.0030000000000001</v>
          </cell>
          <cell r="V37">
            <v>12.8048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</row>
        <row r="44">
          <cell r="U44">
            <v>0</v>
          </cell>
          <cell r="V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</row>
        <row r="45">
          <cell r="U45">
            <v>47.878</v>
          </cell>
          <cell r="V45">
            <v>52.665799999999997</v>
          </cell>
          <cell r="Y45">
            <v>52.841999999999999</v>
          </cell>
          <cell r="Z45">
            <v>58.126199999999997</v>
          </cell>
          <cell r="AC45">
            <v>54.417999999999999</v>
          </cell>
          <cell r="AD45">
            <v>59.859799999999993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V47">
            <v>0</v>
          </cell>
          <cell r="Y47">
            <v>0</v>
          </cell>
          <cell r="Z47">
            <v>0</v>
          </cell>
          <cell r="AC47">
            <v>0</v>
          </cell>
          <cell r="AD47">
            <v>0</v>
          </cell>
        </row>
        <row r="48">
          <cell r="U48">
            <v>22.148</v>
          </cell>
          <cell r="V48">
            <v>77.518000000000001</v>
          </cell>
          <cell r="Y48">
            <v>29.378</v>
          </cell>
          <cell r="Z48">
            <v>102.82299999999999</v>
          </cell>
          <cell r="AC48">
            <v>28.584</v>
          </cell>
          <cell r="AD48">
            <v>100.044</v>
          </cell>
        </row>
        <row r="49"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</row>
        <row r="50">
          <cell r="U50">
            <v>70.025999999999996</v>
          </cell>
          <cell r="V50">
            <v>130.18379999999999</v>
          </cell>
          <cell r="Y50">
            <v>82.22</v>
          </cell>
          <cell r="Z50">
            <v>160.94919999999999</v>
          </cell>
          <cell r="AC50">
            <v>83.001999999999995</v>
          </cell>
          <cell r="AD50">
            <v>159.90379999999999</v>
          </cell>
        </row>
        <row r="51">
          <cell r="U51">
            <v>0</v>
          </cell>
          <cell r="V51">
            <v>0</v>
          </cell>
          <cell r="Y51">
            <v>5.3</v>
          </cell>
          <cell r="Z51">
            <v>13.78</v>
          </cell>
          <cell r="AC51">
            <v>5.3</v>
          </cell>
          <cell r="AD51">
            <v>13.78</v>
          </cell>
        </row>
        <row r="52">
          <cell r="U52">
            <v>7.2649999999999997</v>
          </cell>
          <cell r="V52">
            <v>15.982999999999999</v>
          </cell>
          <cell r="Y52">
            <v>7.58</v>
          </cell>
          <cell r="Z52">
            <v>16.675999999999998</v>
          </cell>
          <cell r="AC52">
            <v>7.58</v>
          </cell>
          <cell r="AD52">
            <v>16.675999999999998</v>
          </cell>
        </row>
        <row r="53">
          <cell r="U53">
            <v>30.164000000000001</v>
          </cell>
          <cell r="V53">
            <v>45.246000000000002</v>
          </cell>
          <cell r="Y53">
            <v>34.801000000000002</v>
          </cell>
          <cell r="Z53">
            <v>52.201500000000003</v>
          </cell>
          <cell r="AC53">
            <v>37.956499999999998</v>
          </cell>
          <cell r="AD53">
            <v>56.934749999999994</v>
          </cell>
        </row>
        <row r="54">
          <cell r="U54">
            <v>17.957000000000001</v>
          </cell>
          <cell r="V54">
            <v>48.483900000000006</v>
          </cell>
          <cell r="Y54">
            <v>17.957000000000001</v>
          </cell>
          <cell r="Z54">
            <v>48.483900000000006</v>
          </cell>
          <cell r="AC54">
            <v>17.975000000000001</v>
          </cell>
          <cell r="AD54">
            <v>48.532499999999999</v>
          </cell>
        </row>
        <row r="55">
          <cell r="U55">
            <v>55.386000000000003</v>
          </cell>
          <cell r="V55">
            <v>109.7129</v>
          </cell>
          <cell r="Y55">
            <v>65.638000000000005</v>
          </cell>
          <cell r="Z55">
            <v>131.1414</v>
          </cell>
          <cell r="AC55">
            <v>68.811499999999995</v>
          </cell>
          <cell r="AD55">
            <v>135.92325</v>
          </cell>
        </row>
        <row r="56">
          <cell r="U56">
            <v>8.0030000000000001</v>
          </cell>
          <cell r="V56">
            <v>12.8048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</row>
        <row r="57"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</row>
        <row r="58">
          <cell r="U58">
            <v>70.025999999999996</v>
          </cell>
          <cell r="V58">
            <v>130.18379999999999</v>
          </cell>
          <cell r="Y58">
            <v>82.22</v>
          </cell>
          <cell r="Z58">
            <v>160.94919999999999</v>
          </cell>
          <cell r="AC58">
            <v>83.001999999999995</v>
          </cell>
          <cell r="AD58">
            <v>159.90379999999999</v>
          </cell>
        </row>
        <row r="59">
          <cell r="U59">
            <v>55.386000000000003</v>
          </cell>
          <cell r="V59">
            <v>109.7129</v>
          </cell>
          <cell r="Y59">
            <v>65.638000000000005</v>
          </cell>
          <cell r="Z59">
            <v>131.1414</v>
          </cell>
          <cell r="AC59">
            <v>68.811499999999995</v>
          </cell>
          <cell r="AD59">
            <v>135.92325</v>
          </cell>
        </row>
        <row r="60">
          <cell r="U60">
            <v>133.41499999999999</v>
          </cell>
          <cell r="V60">
            <v>252.70150000000001</v>
          </cell>
          <cell r="AC60">
            <v>151.81349999999998</v>
          </cell>
          <cell r="AD60">
            <v>295.82704999999999</v>
          </cell>
        </row>
      </sheetData>
      <sheetData sheetId="42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</row>
        <row r="23"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237</v>
          </cell>
          <cell r="T31">
            <v>237</v>
          </cell>
          <cell r="W31">
            <v>258</v>
          </cell>
          <cell r="X31">
            <v>258</v>
          </cell>
          <cell r="AA31">
            <v>293</v>
          </cell>
          <cell r="AB31">
            <v>293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1</v>
          </cell>
          <cell r="T43">
            <v>3.1</v>
          </cell>
          <cell r="W43">
            <v>5</v>
          </cell>
          <cell r="X43">
            <v>15.5</v>
          </cell>
          <cell r="AA43">
            <v>1</v>
          </cell>
          <cell r="AB43">
            <v>3.1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608</v>
          </cell>
          <cell r="T49">
            <v>1398.3999999999999</v>
          </cell>
          <cell r="W49">
            <v>678</v>
          </cell>
          <cell r="X49">
            <v>1559.3999999999999</v>
          </cell>
          <cell r="AA49">
            <v>748</v>
          </cell>
          <cell r="AB49">
            <v>1720.3999999999999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53</v>
          </cell>
          <cell r="T55">
            <v>132.5</v>
          </cell>
          <cell r="W55">
            <v>56</v>
          </cell>
          <cell r="X55">
            <v>140</v>
          </cell>
          <cell r="AA55">
            <v>61</v>
          </cell>
          <cell r="AB55">
            <v>152.5</v>
          </cell>
        </row>
        <row r="56">
          <cell r="S56">
            <v>126</v>
          </cell>
          <cell r="T56">
            <v>289.79999999999995</v>
          </cell>
          <cell r="W56">
            <v>133</v>
          </cell>
          <cell r="X56">
            <v>305.89999999999998</v>
          </cell>
          <cell r="AA56">
            <v>163</v>
          </cell>
          <cell r="AB56">
            <v>374.9</v>
          </cell>
        </row>
        <row r="57">
          <cell r="S57">
            <v>29</v>
          </cell>
          <cell r="T57">
            <v>87</v>
          </cell>
          <cell r="W57">
            <v>35</v>
          </cell>
          <cell r="X57">
            <v>105</v>
          </cell>
          <cell r="AA57">
            <v>35</v>
          </cell>
          <cell r="AB57">
            <v>105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</row>
        <row r="62"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</row>
        <row r="63">
          <cell r="S63">
            <v>0</v>
          </cell>
          <cell r="T63">
            <v>2147.7999999999997</v>
          </cell>
          <cell r="W63">
            <v>0</v>
          </cell>
          <cell r="X63">
            <v>2383.7999999999997</v>
          </cell>
          <cell r="AA63">
            <v>0</v>
          </cell>
          <cell r="AB63">
            <v>2648.9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2147.7999999999997</v>
          </cell>
          <cell r="W65">
            <v>0</v>
          </cell>
          <cell r="X65">
            <v>2383.7999999999997</v>
          </cell>
          <cell r="AA65">
            <v>0</v>
          </cell>
          <cell r="AB65">
            <v>2648.9</v>
          </cell>
        </row>
      </sheetData>
      <sheetData sheetId="43">
        <row r="39">
          <cell r="L39">
            <v>2400.5014999999994</v>
          </cell>
        </row>
      </sheetData>
      <sheetData sheetId="44"/>
      <sheetData sheetId="45"/>
      <sheetData sheetId="46"/>
      <sheetData sheetId="47"/>
      <sheetData sheetId="48"/>
      <sheetData sheetId="49">
        <row r="23">
          <cell r="J23">
            <v>0</v>
          </cell>
          <cell r="N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J24">
            <v>0</v>
          </cell>
          <cell r="N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J25">
            <v>0</v>
          </cell>
          <cell r="N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4.2999999999999997E-2</v>
          </cell>
          <cell r="AF25">
            <v>0.05</v>
          </cell>
          <cell r="AG25">
            <v>0</v>
          </cell>
          <cell r="AH25">
            <v>0</v>
          </cell>
          <cell r="AI25">
            <v>0</v>
          </cell>
          <cell r="AJ25">
            <v>0.05</v>
          </cell>
          <cell r="AK25">
            <v>0</v>
          </cell>
          <cell r="AL25">
            <v>0</v>
          </cell>
        </row>
        <row r="26">
          <cell r="J26">
            <v>0</v>
          </cell>
          <cell r="N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J27">
            <v>0</v>
          </cell>
          <cell r="N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J28">
            <v>0</v>
          </cell>
          <cell r="N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2675.8905999999997</v>
          </cell>
          <cell r="AF28">
            <v>2944.72705</v>
          </cell>
          <cell r="AG28">
            <v>0</v>
          </cell>
          <cell r="AH28">
            <v>0</v>
          </cell>
          <cell r="AI28">
            <v>0</v>
          </cell>
          <cell r="AJ28">
            <v>2944.72705</v>
          </cell>
          <cell r="AK28">
            <v>0</v>
          </cell>
          <cell r="AL28">
            <v>0</v>
          </cell>
        </row>
        <row r="29">
          <cell r="J29">
            <v>0</v>
          </cell>
          <cell r="N29">
            <v>-1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AF29">
            <v>0.10046615881830157</v>
          </cell>
          <cell r="AG29">
            <v>0</v>
          </cell>
          <cell r="AH29">
            <v>0</v>
          </cell>
          <cell r="AI29">
            <v>0</v>
          </cell>
          <cell r="AJ29">
            <v>0.10046615881830157</v>
          </cell>
          <cell r="AK29">
            <v>0</v>
          </cell>
          <cell r="AL29">
            <v>0</v>
          </cell>
        </row>
        <row r="30">
          <cell r="J30">
            <v>0</v>
          </cell>
          <cell r="N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0.75</v>
          </cell>
          <cell r="AF30">
            <v>0.75</v>
          </cell>
          <cell r="AG30">
            <v>0</v>
          </cell>
          <cell r="AH30">
            <v>0</v>
          </cell>
          <cell r="AI30">
            <v>0</v>
          </cell>
          <cell r="AJ30">
            <v>0.75</v>
          </cell>
          <cell r="AK30">
            <v>0</v>
          </cell>
          <cell r="AL30">
            <v>0</v>
          </cell>
        </row>
        <row r="31">
          <cell r="J31">
            <v>1</v>
          </cell>
          <cell r="N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1.0429999999999999</v>
          </cell>
          <cell r="AF31">
            <v>1.1291171000694125</v>
          </cell>
          <cell r="AG31">
            <v>0</v>
          </cell>
          <cell r="AH31">
            <v>0</v>
          </cell>
          <cell r="AI31">
            <v>0</v>
          </cell>
          <cell r="AJ31">
            <v>1.1291171000694125</v>
          </cell>
          <cell r="AK31">
            <v>0</v>
          </cell>
          <cell r="AL31">
            <v>0</v>
          </cell>
        </row>
        <row r="32">
          <cell r="J32">
            <v>0</v>
          </cell>
          <cell r="N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J33">
            <v>0</v>
          </cell>
          <cell r="N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J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J35">
            <v>0</v>
          </cell>
          <cell r="N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J36">
            <v>0</v>
          </cell>
          <cell r="N36">
            <v>0</v>
          </cell>
          <cell r="S36">
            <v>3259.7867900000001</v>
          </cell>
          <cell r="T36">
            <v>3259.7867900000001</v>
          </cell>
          <cell r="U36">
            <v>0</v>
          </cell>
          <cell r="V36">
            <v>1086.5955966666668</v>
          </cell>
          <cell r="Y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J37">
            <v>0</v>
          </cell>
          <cell r="N37">
            <v>0</v>
          </cell>
          <cell r="S37">
            <v>3259.7867900000001</v>
          </cell>
          <cell r="T37">
            <v>3259.7867900000001</v>
          </cell>
          <cell r="U37">
            <v>0</v>
          </cell>
          <cell r="V37">
            <v>3259.7867900000001</v>
          </cell>
          <cell r="Y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J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J39">
            <v>0</v>
          </cell>
          <cell r="N39">
            <v>0</v>
          </cell>
          <cell r="S39">
            <v>3968.6007500000001</v>
          </cell>
          <cell r="T39">
            <v>3968.6007500000001</v>
          </cell>
          <cell r="U39">
            <v>0</v>
          </cell>
          <cell r="V39">
            <v>1322.8669166666666</v>
          </cell>
          <cell r="Y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J40">
            <v>0</v>
          </cell>
          <cell r="N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J41">
            <v>0</v>
          </cell>
          <cell r="N41">
            <v>0</v>
          </cell>
          <cell r="S41">
            <v>3968.6007500000001</v>
          </cell>
          <cell r="T41">
            <v>3968.6007500000001</v>
          </cell>
          <cell r="U41">
            <v>0</v>
          </cell>
          <cell r="V41">
            <v>3968.6007500000001</v>
          </cell>
          <cell r="Y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J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J43">
            <v>0</v>
          </cell>
          <cell r="N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J44">
            <v>0</v>
          </cell>
          <cell r="N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J45">
            <v>0</v>
          </cell>
          <cell r="N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J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J47">
            <v>0</v>
          </cell>
          <cell r="N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J48">
            <v>0</v>
          </cell>
          <cell r="N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J49">
            <v>0</v>
          </cell>
          <cell r="N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Y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J50">
            <v>0</v>
          </cell>
          <cell r="N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J51">
            <v>0</v>
          </cell>
          <cell r="N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Y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J52">
            <v>0</v>
          </cell>
          <cell r="N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J53">
            <v>0</v>
          </cell>
          <cell r="N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Y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J54">
            <v>0</v>
          </cell>
          <cell r="N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Y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J55">
            <v>0</v>
          </cell>
          <cell r="N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Y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J56">
            <v>0</v>
          </cell>
          <cell r="N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Y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J57">
            <v>0</v>
          </cell>
          <cell r="N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J58">
            <v>0</v>
          </cell>
          <cell r="N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Y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J59">
            <v>0</v>
          </cell>
          <cell r="N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Y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J60">
            <v>0</v>
          </cell>
          <cell r="N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J61">
            <v>0</v>
          </cell>
          <cell r="N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Y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J62">
            <v>0</v>
          </cell>
          <cell r="N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J63">
            <v>0</v>
          </cell>
          <cell r="N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Y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J64">
            <v>0</v>
          </cell>
          <cell r="N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Y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J65">
            <v>0</v>
          </cell>
          <cell r="N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J66">
            <v>0</v>
          </cell>
          <cell r="N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J67">
            <v>0</v>
          </cell>
          <cell r="N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J68">
            <v>0</v>
          </cell>
          <cell r="N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J69">
            <v>0</v>
          </cell>
          <cell r="N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Y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J70">
            <v>0</v>
          </cell>
          <cell r="N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Y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J71">
            <v>0</v>
          </cell>
          <cell r="N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Y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J72">
            <v>0</v>
          </cell>
          <cell r="N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J73">
            <v>0</v>
          </cell>
          <cell r="N73">
            <v>0</v>
          </cell>
          <cell r="S73">
            <v>7228.3875399999997</v>
          </cell>
          <cell r="T73">
            <v>7228.3875399999997</v>
          </cell>
          <cell r="U73">
            <v>0</v>
          </cell>
          <cell r="V73">
            <v>2409.4625133333334</v>
          </cell>
          <cell r="Y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J74">
            <v>0</v>
          </cell>
          <cell r="N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Y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J75">
            <v>0</v>
          </cell>
          <cell r="N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Y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J76">
            <v>0</v>
          </cell>
          <cell r="N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J77">
            <v>0</v>
          </cell>
          <cell r="N77">
            <v>0</v>
          </cell>
          <cell r="S77">
            <v>2332.1033900000002</v>
          </cell>
          <cell r="T77">
            <v>-1741.2566099999999</v>
          </cell>
          <cell r="U77">
            <v>0.57252572569083016</v>
          </cell>
          <cell r="V77">
            <v>2332.1033900000002</v>
          </cell>
          <cell r="Y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J78">
            <v>0</v>
          </cell>
          <cell r="N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Y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J79">
            <v>0</v>
          </cell>
          <cell r="N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Y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J80">
            <v>0</v>
          </cell>
          <cell r="N80">
            <v>0</v>
          </cell>
          <cell r="S80">
            <v>11729.85874</v>
          </cell>
          <cell r="T80">
            <v>11729.85874</v>
          </cell>
          <cell r="U80">
            <v>0</v>
          </cell>
          <cell r="V80">
            <v>3909.9529133333331</v>
          </cell>
          <cell r="Y80">
            <v>8387.25</v>
          </cell>
          <cell r="AF80">
            <v>6098.4543599999997</v>
          </cell>
          <cell r="AG80">
            <v>6098.4543599999997</v>
          </cell>
          <cell r="AH80">
            <v>0</v>
          </cell>
          <cell r="AI80">
            <v>3098.4543600000002</v>
          </cell>
          <cell r="AJ80">
            <v>6098.4543599999997</v>
          </cell>
          <cell r="AK80">
            <v>0</v>
          </cell>
          <cell r="AL80">
            <v>6098.4543599999997</v>
          </cell>
        </row>
        <row r="81">
          <cell r="J81">
            <v>0</v>
          </cell>
          <cell r="N81">
            <v>0</v>
          </cell>
          <cell r="S81">
            <v>11729.85874</v>
          </cell>
          <cell r="T81">
            <v>11729.85874</v>
          </cell>
          <cell r="U81">
            <v>0</v>
          </cell>
          <cell r="V81">
            <v>3909.9529133333331</v>
          </cell>
          <cell r="Y81">
            <v>8387.25</v>
          </cell>
          <cell r="AF81">
            <v>6098.4543599999997</v>
          </cell>
          <cell r="AG81">
            <v>6098.4543599999997</v>
          </cell>
          <cell r="AH81">
            <v>0</v>
          </cell>
          <cell r="AI81">
            <v>3098.4543600000002</v>
          </cell>
          <cell r="AJ81">
            <v>6098.4543599999997</v>
          </cell>
          <cell r="AK81">
            <v>0</v>
          </cell>
          <cell r="AL81">
            <v>3098.4543600000002</v>
          </cell>
        </row>
        <row r="82">
          <cell r="J82">
            <v>0</v>
          </cell>
          <cell r="N82">
            <v>0</v>
          </cell>
          <cell r="S82">
            <v>6036.0523799999983</v>
          </cell>
          <cell r="T82">
            <v>6036.0523799999983</v>
          </cell>
          <cell r="U82">
            <v>0</v>
          </cell>
          <cell r="V82">
            <v>6036.0523799999983</v>
          </cell>
          <cell r="Y82">
            <v>4108.74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J83">
            <v>0</v>
          </cell>
          <cell r="N83">
            <v>0</v>
          </cell>
          <cell r="S83">
            <v>2306.2863600000001</v>
          </cell>
          <cell r="T83">
            <v>2306.2863600000001</v>
          </cell>
          <cell r="U83">
            <v>0</v>
          </cell>
          <cell r="V83">
            <v>2306.2863600000001</v>
          </cell>
          <cell r="Y83">
            <v>2577.27</v>
          </cell>
          <cell r="AF83">
            <v>3098.4543600000002</v>
          </cell>
          <cell r="AG83">
            <v>3098.4543600000002</v>
          </cell>
          <cell r="AH83">
            <v>0</v>
          </cell>
          <cell r="AI83">
            <v>3098.4543600000002</v>
          </cell>
          <cell r="AJ83">
            <v>3098.4543600000002</v>
          </cell>
          <cell r="AK83">
            <v>0</v>
          </cell>
          <cell r="AL83">
            <v>3098.4543600000002</v>
          </cell>
        </row>
        <row r="84">
          <cell r="J84">
            <v>0</v>
          </cell>
          <cell r="N84">
            <v>0</v>
          </cell>
          <cell r="S84">
            <v>3387.52</v>
          </cell>
          <cell r="T84">
            <v>3387.52</v>
          </cell>
          <cell r="U84">
            <v>0</v>
          </cell>
          <cell r="V84">
            <v>3387.52</v>
          </cell>
          <cell r="Y84">
            <v>1701.24</v>
          </cell>
          <cell r="AF84">
            <v>3000</v>
          </cell>
          <cell r="AG84">
            <v>3000</v>
          </cell>
          <cell r="AH84">
            <v>0</v>
          </cell>
          <cell r="AI84">
            <v>0</v>
          </cell>
          <cell r="AJ84">
            <v>3000</v>
          </cell>
          <cell r="AK84">
            <v>0</v>
          </cell>
          <cell r="AL84">
            <v>0</v>
          </cell>
        </row>
        <row r="85">
          <cell r="J85">
            <v>0</v>
          </cell>
          <cell r="N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J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J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J88">
            <v>0</v>
          </cell>
          <cell r="N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J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J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J91">
            <v>0</v>
          </cell>
          <cell r="N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649.63000000000011</v>
          </cell>
          <cell r="AF91">
            <v>31.97990436073972</v>
          </cell>
          <cell r="AG91">
            <v>31.97990436073972</v>
          </cell>
          <cell r="AH91">
            <v>0</v>
          </cell>
          <cell r="AI91">
            <v>31.97990436073972</v>
          </cell>
          <cell r="AJ91">
            <v>31.97990436073972</v>
          </cell>
          <cell r="AK91">
            <v>0</v>
          </cell>
          <cell r="AL91">
            <v>31.97990436073972</v>
          </cell>
        </row>
        <row r="92">
          <cell r="J92">
            <v>0</v>
          </cell>
          <cell r="N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555.11</v>
          </cell>
          <cell r="AF92">
            <v>31.97990436073972</v>
          </cell>
          <cell r="AG92">
            <v>31.97990436073972</v>
          </cell>
          <cell r="AH92">
            <v>0</v>
          </cell>
          <cell r="AI92">
            <v>31.97990436073972</v>
          </cell>
          <cell r="AJ92">
            <v>31.97990436073972</v>
          </cell>
          <cell r="AK92">
            <v>0</v>
          </cell>
          <cell r="AL92">
            <v>31.97990436073972</v>
          </cell>
        </row>
        <row r="93">
          <cell r="J93">
            <v>0</v>
          </cell>
          <cell r="N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>
            <v>4.2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J94">
            <v>0</v>
          </cell>
          <cell r="N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>
            <v>90.32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J95">
            <v>0</v>
          </cell>
          <cell r="N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J96">
            <v>0</v>
          </cell>
          <cell r="N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J97">
            <v>0</v>
          </cell>
          <cell r="N97">
            <v>0</v>
          </cell>
          <cell r="S97">
            <v>0</v>
          </cell>
          <cell r="T97">
            <v>-0.24</v>
          </cell>
          <cell r="U97">
            <v>0</v>
          </cell>
          <cell r="V97">
            <v>0</v>
          </cell>
          <cell r="Y97">
            <v>0.24</v>
          </cell>
          <cell r="AF97">
            <v>0.24</v>
          </cell>
          <cell r="AG97">
            <v>0.24</v>
          </cell>
          <cell r="AH97">
            <v>0</v>
          </cell>
          <cell r="AI97">
            <v>0</v>
          </cell>
          <cell r="AJ97">
            <v>0.24</v>
          </cell>
          <cell r="AK97">
            <v>0</v>
          </cell>
          <cell r="AL97">
            <v>0</v>
          </cell>
        </row>
        <row r="98">
          <cell r="J98">
            <v>0</v>
          </cell>
          <cell r="N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J99">
            <v>0</v>
          </cell>
          <cell r="N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J100">
            <v>0</v>
          </cell>
          <cell r="N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J101">
            <v>0</v>
          </cell>
          <cell r="N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Y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J102">
            <v>0</v>
          </cell>
          <cell r="N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J103">
            <v>0</v>
          </cell>
          <cell r="N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Y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J104">
            <v>0</v>
          </cell>
          <cell r="N104">
            <v>0</v>
          </cell>
          <cell r="S104">
            <v>5829.6212299999997</v>
          </cell>
          <cell r="T104">
            <v>5829.6212299999997</v>
          </cell>
          <cell r="U104">
            <v>0</v>
          </cell>
          <cell r="V104">
            <v>5829.6212299999997</v>
          </cell>
          <cell r="Y104">
            <v>4792.8</v>
          </cell>
          <cell r="AF104">
            <v>7803.1787327994334</v>
          </cell>
          <cell r="AG104">
            <v>7803.1787327994334</v>
          </cell>
          <cell r="AH104">
            <v>0</v>
          </cell>
          <cell r="AI104">
            <v>7803.1787327994334</v>
          </cell>
          <cell r="AJ104">
            <v>7803.1787327994334</v>
          </cell>
          <cell r="AK104">
            <v>0</v>
          </cell>
          <cell r="AL104">
            <v>7803.1787327994334</v>
          </cell>
        </row>
        <row r="105">
          <cell r="J105">
            <v>0</v>
          </cell>
          <cell r="N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Y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J106">
            <v>0</v>
          </cell>
          <cell r="N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J107">
            <v>0</v>
          </cell>
          <cell r="N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J108">
            <v>0</v>
          </cell>
          <cell r="N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J109">
            <v>0</v>
          </cell>
          <cell r="N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Y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J110">
            <v>0</v>
          </cell>
          <cell r="N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J111">
            <v>0</v>
          </cell>
          <cell r="N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J112">
            <v>0</v>
          </cell>
          <cell r="N112">
            <v>0</v>
          </cell>
          <cell r="S112">
            <v>19891.583360000001</v>
          </cell>
          <cell r="T112">
            <v>15818.22336</v>
          </cell>
          <cell r="U112">
            <v>0.57252572569083016</v>
          </cell>
          <cell r="V112">
            <v>12071.677533333332</v>
          </cell>
          <cell r="Y112">
            <v>13829.68</v>
          </cell>
          <cell r="AF112">
            <v>13933.612997160173</v>
          </cell>
          <cell r="AG112">
            <v>13933.612997160173</v>
          </cell>
          <cell r="AH112">
            <v>0</v>
          </cell>
          <cell r="AI112">
            <v>10933.612997160173</v>
          </cell>
          <cell r="AJ112">
            <v>13933.612997160173</v>
          </cell>
          <cell r="AK112">
            <v>0</v>
          </cell>
          <cell r="AL112">
            <v>13933.612997160173</v>
          </cell>
        </row>
        <row r="113">
          <cell r="J113">
            <v>0</v>
          </cell>
          <cell r="N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Y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J115">
            <v>0</v>
          </cell>
          <cell r="N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J116">
            <v>0</v>
          </cell>
          <cell r="N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J117">
            <v>0</v>
          </cell>
          <cell r="N117">
            <v>0</v>
          </cell>
          <cell r="S117">
            <v>27119.9709</v>
          </cell>
          <cell r="T117">
            <v>23046.6109</v>
          </cell>
          <cell r="U117">
            <v>6.6578870760256885</v>
          </cell>
          <cell r="V117">
            <v>9039.9902999999995</v>
          </cell>
          <cell r="Y117">
            <v>13829.68</v>
          </cell>
          <cell r="AF117">
            <v>13933.612997160173</v>
          </cell>
          <cell r="AG117">
            <v>13933.612997160173</v>
          </cell>
          <cell r="AH117">
            <v>0</v>
          </cell>
          <cell r="AI117">
            <v>10933.612997160173</v>
          </cell>
          <cell r="AJ117">
            <v>13933.612997160173</v>
          </cell>
          <cell r="AK117">
            <v>0</v>
          </cell>
          <cell r="AL117">
            <v>13933.612997160173</v>
          </cell>
        </row>
        <row r="118">
          <cell r="J118">
            <v>0</v>
          </cell>
          <cell r="N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>
            <v>1008.55</v>
          </cell>
          <cell r="AF118">
            <v>20886.162528000001</v>
          </cell>
          <cell r="AG118">
            <v>20886.162528000001</v>
          </cell>
          <cell r="AH118">
            <v>0</v>
          </cell>
          <cell r="AI118">
            <v>20886.162528000001</v>
          </cell>
          <cell r="AJ118">
            <v>20886.162528000001</v>
          </cell>
          <cell r="AK118">
            <v>0</v>
          </cell>
          <cell r="AL118">
            <v>20886.162528000001</v>
          </cell>
        </row>
        <row r="119">
          <cell r="J119">
            <v>0</v>
          </cell>
          <cell r="N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0</v>
          </cell>
          <cell r="AF119">
            <v>20886.162528000001</v>
          </cell>
          <cell r="AG119">
            <v>20886.162528000001</v>
          </cell>
          <cell r="AH119">
            <v>0</v>
          </cell>
          <cell r="AI119">
            <v>20886.162528000001</v>
          </cell>
          <cell r="AJ119">
            <v>20886.162528000001</v>
          </cell>
          <cell r="AK119">
            <v>0</v>
          </cell>
          <cell r="AL119">
            <v>20886.162528000001</v>
          </cell>
        </row>
        <row r="120">
          <cell r="J120">
            <v>0</v>
          </cell>
          <cell r="N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J121">
            <v>0</v>
          </cell>
          <cell r="N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>
            <v>0</v>
          </cell>
          <cell r="AF121">
            <v>16609.134528000002</v>
          </cell>
          <cell r="AG121">
            <v>16609.134528000002</v>
          </cell>
          <cell r="AH121">
            <v>0</v>
          </cell>
          <cell r="AI121">
            <v>16609.134528000002</v>
          </cell>
          <cell r="AJ121">
            <v>16609.134528000002</v>
          </cell>
          <cell r="AK121">
            <v>0</v>
          </cell>
          <cell r="AL121">
            <v>16609.134528000002</v>
          </cell>
        </row>
        <row r="122">
          <cell r="J122">
            <v>0</v>
          </cell>
          <cell r="N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Y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J123">
            <v>0</v>
          </cell>
          <cell r="N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>
            <v>0</v>
          </cell>
          <cell r="AF123">
            <v>4277.0280000000002</v>
          </cell>
          <cell r="AG123">
            <v>4277.0280000000002</v>
          </cell>
          <cell r="AH123">
            <v>0</v>
          </cell>
          <cell r="AI123">
            <v>4277.0280000000002</v>
          </cell>
          <cell r="AJ123">
            <v>4277.0280000000002</v>
          </cell>
          <cell r="AK123">
            <v>0</v>
          </cell>
          <cell r="AL123">
            <v>4277.0280000000002</v>
          </cell>
        </row>
        <row r="124">
          <cell r="J124">
            <v>0</v>
          </cell>
          <cell r="N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J125">
            <v>0</v>
          </cell>
          <cell r="N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J126">
            <v>0</v>
          </cell>
          <cell r="N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J127">
            <v>0</v>
          </cell>
          <cell r="N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Y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J128">
            <v>0</v>
          </cell>
          <cell r="N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Y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J129">
            <v>0</v>
          </cell>
          <cell r="N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Y129">
            <v>1008.55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J130">
            <v>0</v>
          </cell>
          <cell r="N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#DIV/0!</v>
          </cell>
          <cell r="Y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J131">
            <v>0</v>
          </cell>
          <cell r="N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Y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J132">
            <v>0</v>
          </cell>
          <cell r="N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Y132">
            <v>1008.55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J133">
            <v>0</v>
          </cell>
          <cell r="N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Y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J134">
            <v>0</v>
          </cell>
          <cell r="N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Y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J135">
            <v>0</v>
          </cell>
          <cell r="N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#DIV/0!</v>
          </cell>
          <cell r="Y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J136">
            <v>0</v>
          </cell>
          <cell r="N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#DIV/0!</v>
          </cell>
          <cell r="Y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J137">
            <v>0</v>
          </cell>
          <cell r="N137">
            <v>0</v>
          </cell>
          <cell r="S137">
            <v>27119.9709</v>
          </cell>
          <cell r="T137">
            <v>23046.6109</v>
          </cell>
          <cell r="U137">
            <v>6.6578870760256885</v>
          </cell>
          <cell r="V137">
            <v>9039.9902999999995</v>
          </cell>
          <cell r="Y137">
            <v>14838.23</v>
          </cell>
          <cell r="AF137">
            <v>34819.775525160177</v>
          </cell>
          <cell r="AG137">
            <v>34819.775525160177</v>
          </cell>
          <cell r="AH137">
            <v>0</v>
          </cell>
          <cell r="AI137">
            <v>31819.775525160174</v>
          </cell>
          <cell r="AJ137">
            <v>34819.775525160177</v>
          </cell>
          <cell r="AK137">
            <v>0</v>
          </cell>
          <cell r="AL137">
            <v>34819.775525160177</v>
          </cell>
        </row>
        <row r="138">
          <cell r="J138">
            <v>0</v>
          </cell>
          <cell r="N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Y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J139">
            <v>0</v>
          </cell>
          <cell r="N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Y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J140">
            <v>0</v>
          </cell>
          <cell r="N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Y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J141">
            <v>0</v>
          </cell>
          <cell r="N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J142">
            <v>0</v>
          </cell>
          <cell r="N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Y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J143">
            <v>0</v>
          </cell>
          <cell r="N143">
            <v>0</v>
          </cell>
          <cell r="S143">
            <v>27119.9709</v>
          </cell>
          <cell r="T143">
            <v>23046.6109</v>
          </cell>
          <cell r="U143">
            <v>6.6578870760256885</v>
          </cell>
          <cell r="V143">
            <v>9039.9902999999995</v>
          </cell>
          <cell r="Y143">
            <v>14838.23</v>
          </cell>
          <cell r="AF143">
            <v>34819.775525160177</v>
          </cell>
          <cell r="AG143">
            <v>34819.775525160177</v>
          </cell>
          <cell r="AH143">
            <v>0</v>
          </cell>
          <cell r="AI143">
            <v>31819.775525160174</v>
          </cell>
          <cell r="AJ143">
            <v>34819.775525160177</v>
          </cell>
          <cell r="AK143">
            <v>0</v>
          </cell>
          <cell r="AL143">
            <v>34819.775525160177</v>
          </cell>
        </row>
      </sheetData>
      <sheetData sheetId="50"/>
      <sheetData sheetId="51">
        <row r="17">
          <cell r="M17">
            <v>0</v>
          </cell>
          <cell r="N17">
            <v>0</v>
          </cell>
          <cell r="O17">
            <v>0</v>
          </cell>
          <cell r="T17">
            <v>0</v>
          </cell>
          <cell r="U17">
            <v>0</v>
          </cell>
          <cell r="V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T18">
            <v>0</v>
          </cell>
          <cell r="U18">
            <v>0</v>
          </cell>
          <cell r="V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T19">
            <v>0</v>
          </cell>
          <cell r="U19">
            <v>0</v>
          </cell>
          <cell r="V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T21">
            <v>0</v>
          </cell>
          <cell r="U21">
            <v>0</v>
          </cell>
          <cell r="V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  <cell r="T23">
            <v>0</v>
          </cell>
          <cell r="U23">
            <v>0</v>
          </cell>
          <cell r="V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  <cell r="T25">
            <v>0</v>
          </cell>
          <cell r="U25">
            <v>0</v>
          </cell>
          <cell r="V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T29">
            <v>0</v>
          </cell>
          <cell r="U29">
            <v>0</v>
          </cell>
          <cell r="V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T33">
            <v>0</v>
          </cell>
          <cell r="U33">
            <v>0</v>
          </cell>
          <cell r="V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T36">
            <v>0</v>
          </cell>
          <cell r="U36">
            <v>0</v>
          </cell>
          <cell r="V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  <cell r="T37">
            <v>0</v>
          </cell>
          <cell r="U37">
            <v>0</v>
          </cell>
          <cell r="V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T38">
            <v>0</v>
          </cell>
          <cell r="U38">
            <v>0</v>
          </cell>
          <cell r="V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M39">
            <v>0</v>
          </cell>
          <cell r="N39">
            <v>0</v>
          </cell>
          <cell r="O39">
            <v>0</v>
          </cell>
          <cell r="T39">
            <v>0</v>
          </cell>
          <cell r="U39">
            <v>0</v>
          </cell>
          <cell r="V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T40">
            <v>0</v>
          </cell>
          <cell r="U40">
            <v>0</v>
          </cell>
          <cell r="V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  <cell r="T41">
            <v>0</v>
          </cell>
          <cell r="U41">
            <v>0</v>
          </cell>
          <cell r="V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T42">
            <v>0</v>
          </cell>
          <cell r="U42">
            <v>0</v>
          </cell>
          <cell r="V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T43">
            <v>0</v>
          </cell>
          <cell r="U43">
            <v>0</v>
          </cell>
          <cell r="V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T44">
            <v>0</v>
          </cell>
          <cell r="U44">
            <v>0</v>
          </cell>
          <cell r="V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T45">
            <v>0</v>
          </cell>
          <cell r="U45">
            <v>0</v>
          </cell>
          <cell r="V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  <cell r="T46">
            <v>0</v>
          </cell>
          <cell r="U46">
            <v>0</v>
          </cell>
          <cell r="V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  <cell r="T47">
            <v>0</v>
          </cell>
          <cell r="U47">
            <v>0</v>
          </cell>
          <cell r="V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T48">
            <v>0</v>
          </cell>
          <cell r="U48">
            <v>0</v>
          </cell>
          <cell r="V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  <cell r="T49">
            <v>0</v>
          </cell>
          <cell r="U49">
            <v>0</v>
          </cell>
          <cell r="V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  <cell r="T50">
            <v>0</v>
          </cell>
          <cell r="U50">
            <v>0</v>
          </cell>
          <cell r="V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  <cell r="T51">
            <v>0</v>
          </cell>
          <cell r="U51">
            <v>0</v>
          </cell>
          <cell r="V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T52">
            <v>0</v>
          </cell>
          <cell r="U52">
            <v>0</v>
          </cell>
          <cell r="V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M53">
            <v>0</v>
          </cell>
          <cell r="N53">
            <v>0</v>
          </cell>
          <cell r="O53">
            <v>0</v>
          </cell>
          <cell r="T53">
            <v>0</v>
          </cell>
          <cell r="U53">
            <v>0</v>
          </cell>
          <cell r="V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  <cell r="T54">
            <v>0</v>
          </cell>
          <cell r="U54">
            <v>0</v>
          </cell>
          <cell r="V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T55">
            <v>0</v>
          </cell>
          <cell r="U55">
            <v>0</v>
          </cell>
          <cell r="V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T56">
            <v>0</v>
          </cell>
          <cell r="U56">
            <v>0</v>
          </cell>
          <cell r="V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T57">
            <v>0</v>
          </cell>
          <cell r="U57">
            <v>0</v>
          </cell>
          <cell r="V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M58">
            <v>0</v>
          </cell>
          <cell r="N58">
            <v>0</v>
          </cell>
          <cell r="O58">
            <v>0</v>
          </cell>
          <cell r="T58">
            <v>0</v>
          </cell>
          <cell r="U58">
            <v>0</v>
          </cell>
          <cell r="V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T59">
            <v>0</v>
          </cell>
          <cell r="U59">
            <v>0</v>
          </cell>
          <cell r="V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M60">
            <v>1</v>
          </cell>
          <cell r="N60">
            <v>0</v>
          </cell>
          <cell r="O60">
            <v>0</v>
          </cell>
          <cell r="T60">
            <v>1</v>
          </cell>
          <cell r="U60">
            <v>0</v>
          </cell>
          <cell r="V60">
            <v>0</v>
          </cell>
          <cell r="AA60">
            <v>1</v>
          </cell>
          <cell r="AB60">
            <v>0</v>
          </cell>
          <cell r="AC60">
            <v>0</v>
          </cell>
          <cell r="AD60">
            <v>0</v>
          </cell>
        </row>
        <row r="61">
          <cell r="M61">
            <v>1</v>
          </cell>
          <cell r="N61">
            <v>0</v>
          </cell>
          <cell r="O61">
            <v>0</v>
          </cell>
          <cell r="T61">
            <v>1</v>
          </cell>
          <cell r="U61">
            <v>0</v>
          </cell>
          <cell r="V61">
            <v>0</v>
          </cell>
          <cell r="AA61">
            <v>1</v>
          </cell>
          <cell r="AB61">
            <v>0</v>
          </cell>
          <cell r="AC61">
            <v>0</v>
          </cell>
          <cell r="AD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T62">
            <v>14838.23</v>
          </cell>
          <cell r="U62">
            <v>0</v>
          </cell>
          <cell r="V62">
            <v>14838.23</v>
          </cell>
          <cell r="AA62">
            <v>34819.775525160177</v>
          </cell>
          <cell r="AB62">
            <v>0</v>
          </cell>
          <cell r="AC62">
            <v>34819.775525160177</v>
          </cell>
          <cell r="AD62">
            <v>2.3466259469734716</v>
          </cell>
        </row>
        <row r="63">
          <cell r="M63">
            <v>0</v>
          </cell>
          <cell r="N63">
            <v>0</v>
          </cell>
          <cell r="O63">
            <v>0</v>
          </cell>
          <cell r="T63">
            <v>14838.23</v>
          </cell>
          <cell r="U63">
            <v>0</v>
          </cell>
          <cell r="V63">
            <v>14838.23</v>
          </cell>
          <cell r="AA63">
            <v>34819.775525160177</v>
          </cell>
          <cell r="AB63">
            <v>0</v>
          </cell>
          <cell r="AC63">
            <v>34819.775525160177</v>
          </cell>
          <cell r="AD63">
            <v>2.3466259469734716</v>
          </cell>
        </row>
        <row r="64">
          <cell r="M64">
            <v>0</v>
          </cell>
          <cell r="N64">
            <v>0</v>
          </cell>
          <cell r="O64">
            <v>0</v>
          </cell>
          <cell r="T64">
            <v>14838.23</v>
          </cell>
          <cell r="U64">
            <v>0</v>
          </cell>
          <cell r="V64">
            <v>14838.23</v>
          </cell>
          <cell r="AA64">
            <v>34819.775525160177</v>
          </cell>
          <cell r="AB64">
            <v>0</v>
          </cell>
          <cell r="AC64">
            <v>34819.775525160177</v>
          </cell>
          <cell r="AD64">
            <v>2.3466259469734716</v>
          </cell>
        </row>
        <row r="65">
          <cell r="M65">
            <v>0</v>
          </cell>
          <cell r="N65">
            <v>0</v>
          </cell>
          <cell r="O65">
            <v>0</v>
          </cell>
          <cell r="T65">
            <v>14838.23</v>
          </cell>
          <cell r="U65">
            <v>0</v>
          </cell>
          <cell r="V65">
            <v>14838.23</v>
          </cell>
          <cell r="AA65">
            <v>34819.775525160177</v>
          </cell>
          <cell r="AB65">
            <v>0</v>
          </cell>
          <cell r="AC65">
            <v>34819.775525160177</v>
          </cell>
          <cell r="AD65">
            <v>2.3466259469734716</v>
          </cell>
        </row>
        <row r="66">
          <cell r="M66">
            <v>1</v>
          </cell>
          <cell r="N66">
            <v>0</v>
          </cell>
          <cell r="O66">
            <v>1</v>
          </cell>
          <cell r="T66">
            <v>1</v>
          </cell>
          <cell r="U66">
            <v>0</v>
          </cell>
          <cell r="V66">
            <v>1</v>
          </cell>
          <cell r="AA66">
            <v>1</v>
          </cell>
          <cell r="AB66">
            <v>0</v>
          </cell>
          <cell r="AC66">
            <v>1</v>
          </cell>
          <cell r="AD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T67">
            <v>0</v>
          </cell>
          <cell r="U67">
            <v>0</v>
          </cell>
          <cell r="V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T68">
            <v>0</v>
          </cell>
          <cell r="U68">
            <v>0</v>
          </cell>
          <cell r="V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M69">
            <v>0</v>
          </cell>
          <cell r="N69">
            <v>0</v>
          </cell>
          <cell r="O69">
            <v>0</v>
          </cell>
          <cell r="T69">
            <v>0</v>
          </cell>
          <cell r="U69">
            <v>0</v>
          </cell>
          <cell r="V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M70">
            <v>0</v>
          </cell>
          <cell r="N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M71">
            <v>0</v>
          </cell>
          <cell r="N71">
            <v>0</v>
          </cell>
          <cell r="O71">
            <v>0</v>
          </cell>
          <cell r="T71">
            <v>0</v>
          </cell>
          <cell r="U71">
            <v>0</v>
          </cell>
          <cell r="V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M72">
            <v>0</v>
          </cell>
          <cell r="N72">
            <v>0</v>
          </cell>
          <cell r="O72">
            <v>0</v>
          </cell>
          <cell r="T72">
            <v>0</v>
          </cell>
          <cell r="U72">
            <v>0</v>
          </cell>
          <cell r="V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T73">
            <v>0</v>
          </cell>
          <cell r="U73">
            <v>0</v>
          </cell>
          <cell r="V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M74">
            <v>0</v>
          </cell>
          <cell r="N74">
            <v>0</v>
          </cell>
          <cell r="O74">
            <v>0</v>
          </cell>
          <cell r="T74">
            <v>0</v>
          </cell>
          <cell r="U74">
            <v>0</v>
          </cell>
          <cell r="V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T75">
            <v>0</v>
          </cell>
          <cell r="U75">
            <v>0</v>
          </cell>
          <cell r="V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M76">
            <v>0</v>
          </cell>
          <cell r="N76">
            <v>0</v>
          </cell>
          <cell r="O76">
            <v>0</v>
          </cell>
          <cell r="T76">
            <v>0</v>
          </cell>
          <cell r="U76">
            <v>0</v>
          </cell>
          <cell r="V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M77">
            <v>0</v>
          </cell>
          <cell r="N77">
            <v>0</v>
          </cell>
          <cell r="O77">
            <v>0</v>
          </cell>
          <cell r="T77">
            <v>0</v>
          </cell>
          <cell r="U77">
            <v>0</v>
          </cell>
          <cell r="V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T78">
            <v>0</v>
          </cell>
          <cell r="U78">
            <v>0</v>
          </cell>
          <cell r="V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T80">
            <v>0</v>
          </cell>
          <cell r="U80">
            <v>0</v>
          </cell>
          <cell r="V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M81">
            <v>0</v>
          </cell>
          <cell r="N81">
            <v>0</v>
          </cell>
          <cell r="O81">
            <v>0</v>
          </cell>
          <cell r="T81">
            <v>0</v>
          </cell>
          <cell r="U81">
            <v>0</v>
          </cell>
          <cell r="V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T83">
            <v>0</v>
          </cell>
          <cell r="U83">
            <v>0</v>
          </cell>
          <cell r="V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M86">
            <v>0</v>
          </cell>
          <cell r="N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M87">
            <v>0</v>
          </cell>
          <cell r="N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M88">
            <v>0</v>
          </cell>
          <cell r="N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T89">
            <v>0</v>
          </cell>
          <cell r="U89">
            <v>0</v>
          </cell>
          <cell r="V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T90">
            <v>0</v>
          </cell>
          <cell r="U90">
            <v>0</v>
          </cell>
          <cell r="V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T91">
            <v>0</v>
          </cell>
          <cell r="U91">
            <v>0</v>
          </cell>
          <cell r="V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M92">
            <v>0</v>
          </cell>
          <cell r="N92">
            <v>0</v>
          </cell>
          <cell r="O92">
            <v>0</v>
          </cell>
          <cell r="T92">
            <v>0</v>
          </cell>
          <cell r="U92">
            <v>0</v>
          </cell>
          <cell r="V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M93">
            <v>0</v>
          </cell>
          <cell r="N93">
            <v>0</v>
          </cell>
          <cell r="O93">
            <v>0</v>
          </cell>
          <cell r="T93">
            <v>0</v>
          </cell>
          <cell r="U93">
            <v>0</v>
          </cell>
          <cell r="V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T94">
            <v>0</v>
          </cell>
          <cell r="U94">
            <v>0</v>
          </cell>
          <cell r="V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M95">
            <v>0</v>
          </cell>
          <cell r="N95">
            <v>0</v>
          </cell>
          <cell r="O95">
            <v>0</v>
          </cell>
          <cell r="T95">
            <v>0</v>
          </cell>
          <cell r="U95">
            <v>0</v>
          </cell>
          <cell r="V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M96">
            <v>0</v>
          </cell>
          <cell r="N96">
            <v>0</v>
          </cell>
          <cell r="O96">
            <v>0</v>
          </cell>
          <cell r="T96">
            <v>0</v>
          </cell>
          <cell r="U96">
            <v>0</v>
          </cell>
          <cell r="V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M97">
            <v>0</v>
          </cell>
          <cell r="N97">
            <v>0</v>
          </cell>
          <cell r="O97">
            <v>0</v>
          </cell>
          <cell r="T97">
            <v>0</v>
          </cell>
          <cell r="U97">
            <v>0</v>
          </cell>
          <cell r="V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M98">
            <v>0</v>
          </cell>
          <cell r="N98">
            <v>0</v>
          </cell>
          <cell r="O98">
            <v>0</v>
          </cell>
          <cell r="T98">
            <v>0</v>
          </cell>
          <cell r="U98">
            <v>0</v>
          </cell>
          <cell r="V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M99">
            <v>0</v>
          </cell>
          <cell r="N99">
            <v>0</v>
          </cell>
          <cell r="O99">
            <v>0</v>
          </cell>
          <cell r="T99">
            <v>0</v>
          </cell>
          <cell r="U99">
            <v>0</v>
          </cell>
          <cell r="V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M100">
            <v>0</v>
          </cell>
          <cell r="N100">
            <v>0</v>
          </cell>
          <cell r="O100">
            <v>0</v>
          </cell>
          <cell r="T100">
            <v>0</v>
          </cell>
          <cell r="U100">
            <v>0</v>
          </cell>
          <cell r="V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U101">
            <v>0</v>
          </cell>
          <cell r="V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M102">
            <v>0</v>
          </cell>
          <cell r="N102">
            <v>0</v>
          </cell>
          <cell r="O102">
            <v>0</v>
          </cell>
          <cell r="T102">
            <v>0</v>
          </cell>
          <cell r="U102">
            <v>0</v>
          </cell>
          <cell r="V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T103">
            <v>0</v>
          </cell>
          <cell r="U103">
            <v>0</v>
          </cell>
          <cell r="V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</sheetData>
      <sheetData sheetId="52"/>
      <sheetData sheetId="53">
        <row r="23">
          <cell r="Y23">
            <v>3968.6007500000001</v>
          </cell>
          <cell r="AG23">
            <v>0</v>
          </cell>
        </row>
        <row r="24">
          <cell r="Y24">
            <v>0</v>
          </cell>
          <cell r="AG24">
            <v>0</v>
          </cell>
        </row>
        <row r="25">
          <cell r="Y25">
            <v>3500.7060000000001</v>
          </cell>
          <cell r="AG25">
            <v>0</v>
          </cell>
        </row>
        <row r="26">
          <cell r="Y26">
            <v>0</v>
          </cell>
          <cell r="AG26">
            <v>0</v>
          </cell>
        </row>
        <row r="27">
          <cell r="Y27">
            <v>3500.7060000000001</v>
          </cell>
          <cell r="AG27">
            <v>0</v>
          </cell>
        </row>
        <row r="28">
          <cell r="Y28">
            <v>0</v>
          </cell>
          <cell r="AG28">
            <v>0</v>
          </cell>
        </row>
        <row r="29">
          <cell r="Y29">
            <v>0</v>
          </cell>
          <cell r="AG29">
            <v>0</v>
          </cell>
        </row>
        <row r="30">
          <cell r="Y30">
            <v>0</v>
          </cell>
          <cell r="AG30">
            <v>0</v>
          </cell>
        </row>
        <row r="31">
          <cell r="Y31">
            <v>0</v>
          </cell>
          <cell r="AG31">
            <v>0</v>
          </cell>
        </row>
        <row r="32">
          <cell r="Y32">
            <v>467.89474999999999</v>
          </cell>
          <cell r="AG32">
            <v>0</v>
          </cell>
        </row>
        <row r="33">
          <cell r="Y33">
            <v>0</v>
          </cell>
          <cell r="AG33">
            <v>0</v>
          </cell>
        </row>
        <row r="34">
          <cell r="Y34">
            <v>467.89474999999999</v>
          </cell>
          <cell r="AG34">
            <v>0</v>
          </cell>
        </row>
        <row r="35">
          <cell r="Y35">
            <v>0</v>
          </cell>
          <cell r="AG35">
            <v>0</v>
          </cell>
        </row>
        <row r="36">
          <cell r="Y36">
            <v>3259.7867900000001</v>
          </cell>
          <cell r="AG36">
            <v>0</v>
          </cell>
        </row>
        <row r="37">
          <cell r="Y37">
            <v>0</v>
          </cell>
          <cell r="AG37">
            <v>0</v>
          </cell>
        </row>
        <row r="38">
          <cell r="Y38">
            <v>3259.7867900000001</v>
          </cell>
          <cell r="AG38">
            <v>0</v>
          </cell>
        </row>
        <row r="39">
          <cell r="Y39">
            <v>0</v>
          </cell>
          <cell r="AG39">
            <v>0</v>
          </cell>
        </row>
        <row r="40">
          <cell r="Y40">
            <v>0</v>
          </cell>
          <cell r="AG40">
            <v>0</v>
          </cell>
        </row>
        <row r="41">
          <cell r="Y41">
            <v>0</v>
          </cell>
          <cell r="AG41">
            <v>0</v>
          </cell>
        </row>
        <row r="42">
          <cell r="Y42">
            <v>0</v>
          </cell>
          <cell r="AG42">
            <v>0</v>
          </cell>
        </row>
        <row r="43">
          <cell r="Y43">
            <v>0</v>
          </cell>
          <cell r="AG43">
            <v>0</v>
          </cell>
        </row>
        <row r="44">
          <cell r="Y44">
            <v>0</v>
          </cell>
          <cell r="AG44">
            <v>0</v>
          </cell>
        </row>
        <row r="45">
          <cell r="Y45">
            <v>0</v>
          </cell>
          <cell r="AG45">
            <v>0</v>
          </cell>
        </row>
        <row r="46">
          <cell r="Y46">
            <v>0</v>
          </cell>
          <cell r="AG46">
            <v>0</v>
          </cell>
        </row>
        <row r="47">
          <cell r="Y47">
            <v>0</v>
          </cell>
          <cell r="AG47">
            <v>0</v>
          </cell>
        </row>
        <row r="48">
          <cell r="Y48">
            <v>0</v>
          </cell>
          <cell r="AG48">
            <v>0</v>
          </cell>
        </row>
        <row r="49">
          <cell r="Y49">
            <v>0</v>
          </cell>
          <cell r="AG49">
            <v>0</v>
          </cell>
        </row>
        <row r="50">
          <cell r="Y50">
            <v>0</v>
          </cell>
          <cell r="AG50">
            <v>0</v>
          </cell>
        </row>
        <row r="51">
          <cell r="Y51">
            <v>0</v>
          </cell>
          <cell r="AG51">
            <v>0</v>
          </cell>
        </row>
        <row r="52">
          <cell r="Y52">
            <v>0</v>
          </cell>
          <cell r="AG52">
            <v>0</v>
          </cell>
        </row>
        <row r="53">
          <cell r="Y53">
            <v>0</v>
          </cell>
          <cell r="AG53">
            <v>0</v>
          </cell>
        </row>
        <row r="54">
          <cell r="Y54">
            <v>0</v>
          </cell>
          <cell r="AG54">
            <v>0</v>
          </cell>
        </row>
        <row r="55">
          <cell r="Y55">
            <v>0</v>
          </cell>
          <cell r="AG55">
            <v>0</v>
          </cell>
        </row>
        <row r="56">
          <cell r="Y56">
            <v>0</v>
          </cell>
          <cell r="AG56">
            <v>0</v>
          </cell>
        </row>
        <row r="57">
          <cell r="Y57">
            <v>7228.3875399999997</v>
          </cell>
          <cell r="AG57">
            <v>0</v>
          </cell>
        </row>
      </sheetData>
      <sheetData sheetId="54"/>
      <sheetData sheetId="55"/>
      <sheetData sheetId="56"/>
      <sheetData sheetId="57"/>
      <sheetData sheetId="58">
        <row r="24"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</row>
        <row r="25"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5"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1"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</row>
        <row r="53"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</row>
        <row r="54"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</row>
        <row r="55"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</row>
        <row r="56"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</row>
        <row r="57"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</row>
        <row r="58"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</row>
        <row r="59"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</row>
        <row r="60"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</row>
        <row r="61"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</row>
        <row r="62"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</row>
        <row r="63"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</row>
        <row r="64"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</row>
        <row r="65"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</row>
        <row r="66"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</row>
        <row r="67"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</row>
        <row r="68"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</row>
      </sheetData>
      <sheetData sheetId="59"/>
      <sheetData sheetId="60"/>
      <sheetData sheetId="61"/>
      <sheetData sheetId="62"/>
      <sheetData sheetId="63"/>
      <sheetData sheetId="64">
        <row r="20">
          <cell r="J20">
            <v>76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20">
          <cell r="K20">
            <v>2332.1033900000002</v>
          </cell>
          <cell r="O20">
            <v>0</v>
          </cell>
        </row>
        <row r="21">
          <cell r="K21">
            <v>2332.1033900000002</v>
          </cell>
          <cell r="O21">
            <v>0</v>
          </cell>
        </row>
        <row r="22">
          <cell r="K22">
            <v>2332.1033900000002</v>
          </cell>
          <cell r="O22">
            <v>0</v>
          </cell>
        </row>
        <row r="23">
          <cell r="K23">
            <v>0</v>
          </cell>
          <cell r="O23">
            <v>0</v>
          </cell>
        </row>
        <row r="24">
          <cell r="K24">
            <v>0</v>
          </cell>
          <cell r="O24">
            <v>0</v>
          </cell>
        </row>
        <row r="25">
          <cell r="K25">
            <v>0</v>
          </cell>
          <cell r="O25">
            <v>0</v>
          </cell>
        </row>
        <row r="26">
          <cell r="K26">
            <v>0</v>
          </cell>
          <cell r="O26">
            <v>0</v>
          </cell>
        </row>
        <row r="27">
          <cell r="K27">
            <v>0</v>
          </cell>
          <cell r="O27">
            <v>0</v>
          </cell>
        </row>
        <row r="28">
          <cell r="K28">
            <v>0</v>
          </cell>
          <cell r="O28">
            <v>0</v>
          </cell>
        </row>
        <row r="29">
          <cell r="K29">
            <v>0</v>
          </cell>
          <cell r="O29">
            <v>0</v>
          </cell>
        </row>
        <row r="30">
          <cell r="K30">
            <v>0</v>
          </cell>
          <cell r="O30">
            <v>0</v>
          </cell>
        </row>
        <row r="31">
          <cell r="K31">
            <v>0</v>
          </cell>
          <cell r="O31">
            <v>0</v>
          </cell>
        </row>
        <row r="32">
          <cell r="K32">
            <v>0</v>
          </cell>
          <cell r="O32">
            <v>0</v>
          </cell>
        </row>
        <row r="33">
          <cell r="K33">
            <v>0</v>
          </cell>
          <cell r="O33">
            <v>0</v>
          </cell>
        </row>
        <row r="34">
          <cell r="K34">
            <v>0</v>
          </cell>
          <cell r="O34">
            <v>0</v>
          </cell>
        </row>
        <row r="35">
          <cell r="K35">
            <v>0</v>
          </cell>
          <cell r="O35">
            <v>0</v>
          </cell>
        </row>
        <row r="36">
          <cell r="K36">
            <v>0</v>
          </cell>
          <cell r="O36">
            <v>0</v>
          </cell>
        </row>
        <row r="37">
          <cell r="K37">
            <v>0</v>
          </cell>
          <cell r="O37">
            <v>0</v>
          </cell>
        </row>
        <row r="38">
          <cell r="K38">
            <v>0</v>
          </cell>
          <cell r="O38">
            <v>0</v>
          </cell>
        </row>
        <row r="39">
          <cell r="K39">
            <v>0</v>
          </cell>
          <cell r="O39">
            <v>0</v>
          </cell>
        </row>
        <row r="40">
          <cell r="K40">
            <v>0</v>
          </cell>
          <cell r="O40">
            <v>0</v>
          </cell>
        </row>
        <row r="41">
          <cell r="K41">
            <v>0</v>
          </cell>
          <cell r="O41">
            <v>0</v>
          </cell>
        </row>
        <row r="42">
          <cell r="K42">
            <v>0</v>
          </cell>
          <cell r="O42">
            <v>0</v>
          </cell>
        </row>
        <row r="43">
          <cell r="K43">
            <v>0</v>
          </cell>
          <cell r="O43">
            <v>0</v>
          </cell>
        </row>
        <row r="44">
          <cell r="K44">
            <v>0</v>
          </cell>
          <cell r="O44">
            <v>0</v>
          </cell>
        </row>
        <row r="45">
          <cell r="K45">
            <v>0</v>
          </cell>
          <cell r="O45">
            <v>0</v>
          </cell>
        </row>
        <row r="46">
          <cell r="K46">
            <v>0</v>
          </cell>
          <cell r="O46">
            <v>0</v>
          </cell>
        </row>
      </sheetData>
      <sheetData sheetId="73">
        <row r="23">
          <cell r="AA23">
            <v>0</v>
          </cell>
          <cell r="AV23">
            <v>0</v>
          </cell>
        </row>
        <row r="24">
          <cell r="AA24">
            <v>0</v>
          </cell>
          <cell r="AV24">
            <v>0</v>
          </cell>
        </row>
        <row r="25">
          <cell r="AA25">
            <v>0.99995999999999996</v>
          </cell>
          <cell r="AV25">
            <v>12</v>
          </cell>
        </row>
        <row r="26">
          <cell r="AA26">
            <v>0</v>
          </cell>
          <cell r="AV26">
            <v>12</v>
          </cell>
        </row>
        <row r="27">
          <cell r="AA27">
            <v>18</v>
          </cell>
          <cell r="AV27">
            <v>12</v>
          </cell>
        </row>
        <row r="28">
          <cell r="AA28">
            <v>0</v>
          </cell>
          <cell r="AV28">
            <v>12</v>
          </cell>
        </row>
        <row r="29">
          <cell r="AA29">
            <v>30</v>
          </cell>
          <cell r="AV29">
            <v>12</v>
          </cell>
        </row>
        <row r="30">
          <cell r="AA30">
            <v>0</v>
          </cell>
          <cell r="AV30">
            <v>12</v>
          </cell>
        </row>
        <row r="31">
          <cell r="AA31">
            <v>115</v>
          </cell>
          <cell r="AV31">
            <v>12</v>
          </cell>
        </row>
        <row r="32">
          <cell r="AA32">
            <v>5.5932000000000004</v>
          </cell>
          <cell r="AV32">
            <v>12</v>
          </cell>
        </row>
        <row r="33">
          <cell r="AA33">
            <v>8.3332999999999995</v>
          </cell>
          <cell r="AV33">
            <v>12</v>
          </cell>
        </row>
        <row r="34">
          <cell r="AA34">
            <v>300</v>
          </cell>
          <cell r="AV34">
            <v>12</v>
          </cell>
        </row>
        <row r="35">
          <cell r="AA35">
            <v>38.750039999999998</v>
          </cell>
          <cell r="AV35">
            <v>12</v>
          </cell>
        </row>
        <row r="36">
          <cell r="AA36">
            <v>4.5</v>
          </cell>
          <cell r="AV36">
            <v>12</v>
          </cell>
        </row>
        <row r="37">
          <cell r="AA37">
            <v>32.5</v>
          </cell>
          <cell r="AV37">
            <v>12</v>
          </cell>
        </row>
        <row r="38">
          <cell r="AA38">
            <v>594</v>
          </cell>
          <cell r="AV38">
            <v>12</v>
          </cell>
        </row>
        <row r="39">
          <cell r="AA39">
            <v>60</v>
          </cell>
          <cell r="AV39">
            <v>12</v>
          </cell>
        </row>
        <row r="40">
          <cell r="AA40">
            <v>150</v>
          </cell>
          <cell r="AV40">
            <v>12</v>
          </cell>
        </row>
        <row r="41">
          <cell r="AA41">
            <v>240</v>
          </cell>
          <cell r="AV41">
            <v>12</v>
          </cell>
        </row>
        <row r="42">
          <cell r="AA42">
            <v>12</v>
          </cell>
          <cell r="AV42">
            <v>12</v>
          </cell>
        </row>
        <row r="43">
          <cell r="AA43">
            <v>12</v>
          </cell>
          <cell r="AV43">
            <v>12</v>
          </cell>
        </row>
        <row r="44">
          <cell r="AA44">
            <v>0.3</v>
          </cell>
          <cell r="AV44">
            <v>12</v>
          </cell>
        </row>
        <row r="45">
          <cell r="AA45">
            <v>3.6</v>
          </cell>
          <cell r="AV45">
            <v>12</v>
          </cell>
        </row>
        <row r="46">
          <cell r="AA46">
            <v>0</v>
          </cell>
          <cell r="AV46">
            <v>12</v>
          </cell>
        </row>
        <row r="47">
          <cell r="AA47">
            <v>84</v>
          </cell>
          <cell r="AV47">
            <v>12</v>
          </cell>
        </row>
        <row r="48">
          <cell r="AA48">
            <v>0</v>
          </cell>
          <cell r="AV48">
            <v>12</v>
          </cell>
        </row>
        <row r="49">
          <cell r="AA49">
            <v>312.43248</v>
          </cell>
          <cell r="AV49">
            <v>12</v>
          </cell>
        </row>
        <row r="50">
          <cell r="AA50">
            <v>60</v>
          </cell>
          <cell r="AV50">
            <v>12</v>
          </cell>
        </row>
        <row r="51">
          <cell r="AA51">
            <v>0</v>
          </cell>
          <cell r="AV51">
            <v>12</v>
          </cell>
        </row>
        <row r="52">
          <cell r="AA52">
            <v>249.99995999999999</v>
          </cell>
          <cell r="AV52">
            <v>12</v>
          </cell>
        </row>
        <row r="53">
          <cell r="AA53">
            <v>0</v>
          </cell>
          <cell r="AV53">
            <v>12</v>
          </cell>
        </row>
        <row r="54">
          <cell r="AA54">
            <v>30.50844</v>
          </cell>
          <cell r="AV54">
            <v>12</v>
          </cell>
        </row>
        <row r="55">
          <cell r="AA55">
            <v>0</v>
          </cell>
          <cell r="AV55">
            <v>12</v>
          </cell>
        </row>
        <row r="56">
          <cell r="AA56">
            <v>36</v>
          </cell>
          <cell r="AV56">
            <v>12</v>
          </cell>
        </row>
        <row r="57">
          <cell r="AA57">
            <v>20</v>
          </cell>
          <cell r="AV57">
            <v>12</v>
          </cell>
        </row>
        <row r="58">
          <cell r="AA58">
            <v>0</v>
          </cell>
          <cell r="AV58">
            <v>12</v>
          </cell>
        </row>
        <row r="59">
          <cell r="AA59">
            <v>0</v>
          </cell>
          <cell r="AV59">
            <v>12</v>
          </cell>
        </row>
        <row r="60">
          <cell r="AA60">
            <v>12</v>
          </cell>
          <cell r="AV60">
            <v>12</v>
          </cell>
        </row>
        <row r="61">
          <cell r="AA61">
            <v>15</v>
          </cell>
          <cell r="AV61">
            <v>12</v>
          </cell>
        </row>
        <row r="62">
          <cell r="AA62">
            <v>48</v>
          </cell>
          <cell r="AV62">
            <v>12</v>
          </cell>
        </row>
        <row r="63">
          <cell r="AA63">
            <v>0</v>
          </cell>
          <cell r="AV63">
            <v>12</v>
          </cell>
        </row>
        <row r="64">
          <cell r="AA64">
            <v>3.6</v>
          </cell>
          <cell r="AV64">
            <v>12</v>
          </cell>
        </row>
        <row r="65">
          <cell r="AA65">
            <v>18</v>
          </cell>
          <cell r="AV65">
            <v>12</v>
          </cell>
        </row>
        <row r="66">
          <cell r="AA66">
            <v>60</v>
          </cell>
          <cell r="AV66">
            <v>12</v>
          </cell>
        </row>
        <row r="67">
          <cell r="AA67">
            <v>50</v>
          </cell>
          <cell r="AV67">
            <v>12</v>
          </cell>
        </row>
        <row r="68">
          <cell r="AA68">
            <v>8</v>
          </cell>
          <cell r="AV68">
            <v>12</v>
          </cell>
        </row>
        <row r="69">
          <cell r="AA69">
            <v>12</v>
          </cell>
          <cell r="AV69">
            <v>12</v>
          </cell>
        </row>
        <row r="70">
          <cell r="AA70">
            <v>8.3332999999999995</v>
          </cell>
          <cell r="AV70">
            <v>12</v>
          </cell>
        </row>
        <row r="71">
          <cell r="AA71">
            <v>136</v>
          </cell>
          <cell r="AV71">
            <v>12</v>
          </cell>
        </row>
        <row r="72">
          <cell r="AA72">
            <v>99.999960000000002</v>
          </cell>
          <cell r="AV72">
            <v>12</v>
          </cell>
        </row>
        <row r="73">
          <cell r="AA73">
            <v>140.00004000000001</v>
          </cell>
          <cell r="AV73">
            <v>12</v>
          </cell>
        </row>
        <row r="74">
          <cell r="AA74">
            <v>5.0000400000000003</v>
          </cell>
          <cell r="AV74">
            <v>12</v>
          </cell>
        </row>
        <row r="75">
          <cell r="AA75">
            <v>2</v>
          </cell>
          <cell r="AV75">
            <v>12</v>
          </cell>
        </row>
        <row r="76">
          <cell r="AA76">
            <v>69.999960000000002</v>
          </cell>
          <cell r="AV76">
            <v>12</v>
          </cell>
        </row>
        <row r="77">
          <cell r="AA77">
            <v>2034.9256800000001</v>
          </cell>
          <cell r="AV77">
            <v>12</v>
          </cell>
        </row>
        <row r="78">
          <cell r="AA78">
            <v>9.9999599999999997</v>
          </cell>
          <cell r="AV78">
            <v>12</v>
          </cell>
        </row>
        <row r="79">
          <cell r="AA79">
            <v>90</v>
          </cell>
          <cell r="AV79">
            <v>12</v>
          </cell>
        </row>
        <row r="80">
          <cell r="AA80">
            <v>0</v>
          </cell>
          <cell r="AV80">
            <v>12</v>
          </cell>
        </row>
        <row r="81">
          <cell r="AA81">
            <v>0</v>
          </cell>
          <cell r="AV81">
            <v>12</v>
          </cell>
        </row>
        <row r="82">
          <cell r="AA82">
            <v>0</v>
          </cell>
          <cell r="AV82">
            <v>12</v>
          </cell>
        </row>
        <row r="83">
          <cell r="AA83">
            <v>0</v>
          </cell>
          <cell r="AV83">
            <v>12</v>
          </cell>
        </row>
        <row r="84">
          <cell r="AA84">
            <v>0</v>
          </cell>
          <cell r="AV84">
            <v>12</v>
          </cell>
        </row>
        <row r="85">
          <cell r="AA85">
            <v>0</v>
          </cell>
          <cell r="AV85">
            <v>12</v>
          </cell>
        </row>
        <row r="86">
          <cell r="AA86">
            <v>0</v>
          </cell>
          <cell r="AV86">
            <v>12</v>
          </cell>
        </row>
        <row r="87">
          <cell r="AA87">
            <v>0</v>
          </cell>
          <cell r="AV87">
            <v>12</v>
          </cell>
        </row>
        <row r="88">
          <cell r="AA88">
            <v>0</v>
          </cell>
          <cell r="AV88">
            <v>12</v>
          </cell>
        </row>
        <row r="89">
          <cell r="AA89">
            <v>0</v>
          </cell>
          <cell r="AV89">
            <v>12</v>
          </cell>
        </row>
        <row r="90">
          <cell r="AA90">
            <v>0</v>
          </cell>
          <cell r="AV90">
            <v>12</v>
          </cell>
        </row>
        <row r="91">
          <cell r="AA91">
            <v>0</v>
          </cell>
          <cell r="AV91">
            <v>12</v>
          </cell>
        </row>
        <row r="92">
          <cell r="AA92">
            <v>0</v>
          </cell>
          <cell r="AV92">
            <v>12</v>
          </cell>
        </row>
        <row r="93">
          <cell r="AA93">
            <v>0</v>
          </cell>
          <cell r="AV93">
            <v>12</v>
          </cell>
        </row>
        <row r="94">
          <cell r="AA94">
            <v>0</v>
          </cell>
          <cell r="AV94">
            <v>12</v>
          </cell>
        </row>
        <row r="95">
          <cell r="AA95">
            <v>0</v>
          </cell>
          <cell r="AV95">
            <v>12</v>
          </cell>
        </row>
        <row r="96">
          <cell r="AA96">
            <v>0</v>
          </cell>
          <cell r="AV96">
            <v>12</v>
          </cell>
        </row>
        <row r="97">
          <cell r="AA97">
            <v>0</v>
          </cell>
          <cell r="AV97">
            <v>12</v>
          </cell>
        </row>
        <row r="98">
          <cell r="AA98">
            <v>0</v>
          </cell>
          <cell r="AV98">
            <v>12</v>
          </cell>
        </row>
        <row r="99">
          <cell r="AA99">
            <v>0</v>
          </cell>
          <cell r="AV99">
            <v>12</v>
          </cell>
        </row>
        <row r="100">
          <cell r="AA100">
            <v>0</v>
          </cell>
          <cell r="AV100">
            <v>12</v>
          </cell>
        </row>
        <row r="101">
          <cell r="AA101">
            <v>0</v>
          </cell>
          <cell r="AV101">
            <v>12</v>
          </cell>
        </row>
        <row r="102">
          <cell r="AA102">
            <v>0</v>
          </cell>
          <cell r="AV102">
            <v>12</v>
          </cell>
        </row>
        <row r="103">
          <cell r="AA103">
            <v>0</v>
          </cell>
          <cell r="AV103">
            <v>12</v>
          </cell>
        </row>
        <row r="104">
          <cell r="AA104">
            <v>0</v>
          </cell>
          <cell r="AV104">
            <v>12</v>
          </cell>
        </row>
        <row r="105">
          <cell r="AA105">
            <v>0</v>
          </cell>
          <cell r="AV105">
            <v>12</v>
          </cell>
        </row>
        <row r="106">
          <cell r="AA106">
            <v>0</v>
          </cell>
          <cell r="AV106">
            <v>12</v>
          </cell>
        </row>
        <row r="107">
          <cell r="AA107">
            <v>0</v>
          </cell>
          <cell r="AV107">
            <v>12</v>
          </cell>
        </row>
        <row r="108">
          <cell r="AA108">
            <v>0</v>
          </cell>
          <cell r="AV108">
            <v>12</v>
          </cell>
        </row>
        <row r="109">
          <cell r="AA109">
            <v>0</v>
          </cell>
          <cell r="AV109">
            <v>12</v>
          </cell>
        </row>
        <row r="110">
          <cell r="AA110">
            <v>0</v>
          </cell>
          <cell r="AV110">
            <v>12</v>
          </cell>
        </row>
        <row r="111">
          <cell r="AA111">
            <v>0</v>
          </cell>
          <cell r="AV111">
            <v>12</v>
          </cell>
        </row>
        <row r="112">
          <cell r="AA112">
            <v>0</v>
          </cell>
          <cell r="AV112">
            <v>12</v>
          </cell>
        </row>
        <row r="113">
          <cell r="AA113">
            <v>0</v>
          </cell>
          <cell r="AV113">
            <v>12</v>
          </cell>
        </row>
        <row r="114">
          <cell r="AA114">
            <v>0</v>
          </cell>
          <cell r="AV114">
            <v>12</v>
          </cell>
        </row>
        <row r="115">
          <cell r="AA115">
            <v>0</v>
          </cell>
          <cell r="AV115">
            <v>12</v>
          </cell>
        </row>
        <row r="116">
          <cell r="AA116">
            <v>0</v>
          </cell>
          <cell r="AV116">
            <v>12</v>
          </cell>
        </row>
        <row r="117">
          <cell r="AA117">
            <v>0</v>
          </cell>
          <cell r="AV117">
            <v>12</v>
          </cell>
        </row>
        <row r="118">
          <cell r="AA118">
            <v>0</v>
          </cell>
          <cell r="AV118">
            <v>12</v>
          </cell>
        </row>
        <row r="119">
          <cell r="AA119">
            <v>0</v>
          </cell>
          <cell r="AV119">
            <v>12</v>
          </cell>
        </row>
        <row r="120">
          <cell r="AA120">
            <v>0</v>
          </cell>
          <cell r="AV120">
            <v>12</v>
          </cell>
        </row>
        <row r="121">
          <cell r="AA121">
            <v>57.88944</v>
          </cell>
          <cell r="AV121">
            <v>12</v>
          </cell>
        </row>
        <row r="122">
          <cell r="AA122">
            <v>228.12</v>
          </cell>
          <cell r="AV122">
            <v>12</v>
          </cell>
        </row>
        <row r="123">
          <cell r="AA123">
            <v>0</v>
          </cell>
          <cell r="AV123">
            <v>12</v>
          </cell>
        </row>
        <row r="124">
          <cell r="AA124">
            <v>0</v>
          </cell>
          <cell r="AV124">
            <v>12</v>
          </cell>
        </row>
        <row r="125">
          <cell r="AA125">
            <v>0</v>
          </cell>
          <cell r="AV125">
            <v>12</v>
          </cell>
        </row>
        <row r="126">
          <cell r="AA126">
            <v>0</v>
          </cell>
          <cell r="AV126">
            <v>12</v>
          </cell>
        </row>
        <row r="127">
          <cell r="AA127">
            <v>72</v>
          </cell>
          <cell r="AV127">
            <v>12</v>
          </cell>
        </row>
        <row r="128">
          <cell r="AA128">
            <v>0</v>
          </cell>
          <cell r="AV128">
            <v>12</v>
          </cell>
        </row>
        <row r="129">
          <cell r="AA129">
            <v>0</v>
          </cell>
          <cell r="AV129">
            <v>12</v>
          </cell>
        </row>
        <row r="130">
          <cell r="AA130">
            <v>0</v>
          </cell>
          <cell r="AV130">
            <v>12</v>
          </cell>
        </row>
        <row r="131">
          <cell r="AA131">
            <v>33.333320000000001</v>
          </cell>
          <cell r="AV131">
            <v>12</v>
          </cell>
        </row>
        <row r="132">
          <cell r="AA132">
            <v>0</v>
          </cell>
          <cell r="AV132">
            <v>12</v>
          </cell>
        </row>
        <row r="133">
          <cell r="AA133">
            <v>0</v>
          </cell>
          <cell r="AV133">
            <v>12</v>
          </cell>
        </row>
        <row r="134">
          <cell r="AA134">
            <v>0</v>
          </cell>
          <cell r="AV134">
            <v>12</v>
          </cell>
        </row>
        <row r="135">
          <cell r="AA135">
            <v>0</v>
          </cell>
          <cell r="AV135">
            <v>12</v>
          </cell>
        </row>
        <row r="136">
          <cell r="AA136">
            <v>0</v>
          </cell>
          <cell r="AV136">
            <v>12</v>
          </cell>
        </row>
        <row r="137">
          <cell r="AA137">
            <v>160</v>
          </cell>
          <cell r="AV137">
            <v>12</v>
          </cell>
        </row>
        <row r="138">
          <cell r="AA138">
            <v>60</v>
          </cell>
          <cell r="AV138">
            <v>12</v>
          </cell>
        </row>
        <row r="139">
          <cell r="AA139">
            <v>83.333320000000001</v>
          </cell>
          <cell r="AV139">
            <v>12</v>
          </cell>
        </row>
        <row r="140">
          <cell r="AA140">
            <v>99.999979999999994</v>
          </cell>
          <cell r="AV140">
            <v>12</v>
          </cell>
        </row>
        <row r="141">
          <cell r="AA141">
            <v>0</v>
          </cell>
          <cell r="AV141">
            <v>0</v>
          </cell>
        </row>
        <row r="142">
          <cell r="AA142">
            <v>6036.0523799999983</v>
          </cell>
          <cell r="AV142">
            <v>0</v>
          </cell>
        </row>
      </sheetData>
      <sheetData sheetId="74"/>
      <sheetData sheetId="75"/>
      <sheetData sheetId="76"/>
      <sheetData sheetId="77"/>
      <sheetData sheetId="78"/>
      <sheetData sheetId="79">
        <row r="16">
          <cell r="N16">
            <v>0</v>
          </cell>
          <cell r="X16">
            <v>0</v>
          </cell>
        </row>
        <row r="17">
          <cell r="N17">
            <v>0</v>
          </cell>
          <cell r="X17">
            <v>0</v>
          </cell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  <row r="20">
          <cell r="N20">
            <v>0</v>
          </cell>
          <cell r="X20">
            <v>0</v>
          </cell>
        </row>
      </sheetData>
      <sheetData sheetId="80"/>
      <sheetData sheetId="81"/>
      <sheetData sheetId="82"/>
      <sheetData sheetId="83">
        <row r="18">
          <cell r="R18">
            <v>0</v>
          </cell>
          <cell r="U18">
            <v>0</v>
          </cell>
          <cell r="AA18">
            <v>0</v>
          </cell>
        </row>
        <row r="19">
          <cell r="R19">
            <v>0</v>
          </cell>
          <cell r="U19">
            <v>0</v>
          </cell>
          <cell r="AA19">
            <v>0</v>
          </cell>
        </row>
        <row r="20">
          <cell r="R20">
            <v>0</v>
          </cell>
          <cell r="U20">
            <v>0</v>
          </cell>
          <cell r="AA20">
            <v>0</v>
          </cell>
        </row>
        <row r="21">
          <cell r="R21">
            <v>0</v>
          </cell>
          <cell r="U21">
            <v>0</v>
          </cell>
          <cell r="AA21">
            <v>0</v>
          </cell>
        </row>
      </sheetData>
      <sheetData sheetId="84">
        <row r="18">
          <cell r="P18">
            <v>0</v>
          </cell>
          <cell r="S18">
            <v>0</v>
          </cell>
        </row>
        <row r="19">
          <cell r="P19">
            <v>0</v>
          </cell>
          <cell r="S19">
            <v>0</v>
          </cell>
        </row>
        <row r="20">
          <cell r="P20">
            <v>0</v>
          </cell>
          <cell r="S20">
            <v>0</v>
          </cell>
        </row>
        <row r="21">
          <cell r="P21">
            <v>0</v>
          </cell>
          <cell r="S21">
            <v>0</v>
          </cell>
        </row>
        <row r="22">
          <cell r="P22">
            <v>0</v>
          </cell>
          <cell r="S22">
            <v>0</v>
          </cell>
        </row>
        <row r="23">
          <cell r="P23">
            <v>0</v>
          </cell>
          <cell r="S23">
            <v>0</v>
          </cell>
        </row>
        <row r="24">
          <cell r="P24">
            <v>0</v>
          </cell>
          <cell r="S24">
            <v>0</v>
          </cell>
        </row>
        <row r="25">
          <cell r="P25">
            <v>0</v>
          </cell>
          <cell r="S25">
            <v>0</v>
          </cell>
        </row>
        <row r="26">
          <cell r="P26">
            <v>0</v>
          </cell>
          <cell r="S26">
            <v>0</v>
          </cell>
        </row>
        <row r="27">
          <cell r="P27">
            <v>0</v>
          </cell>
          <cell r="S27">
            <v>0</v>
          </cell>
        </row>
        <row r="28">
          <cell r="P28">
            <v>0</v>
          </cell>
          <cell r="S28">
            <v>0</v>
          </cell>
        </row>
        <row r="29">
          <cell r="P29">
            <v>0</v>
          </cell>
          <cell r="S29">
            <v>0</v>
          </cell>
        </row>
      </sheetData>
      <sheetData sheetId="85"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0</v>
          </cell>
          <cell r="M34">
            <v>0</v>
          </cell>
        </row>
        <row r="35">
          <cell r="J35">
            <v>0</v>
          </cell>
          <cell r="M35">
            <v>0</v>
          </cell>
        </row>
        <row r="36">
          <cell r="J36">
            <v>0</v>
          </cell>
          <cell r="M36">
            <v>0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0</v>
          </cell>
          <cell r="M39">
            <v>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4">
          <cell r="B44" t="str">
            <v>Анненковское</v>
          </cell>
        </row>
        <row r="45">
          <cell r="B45" t="str">
            <v>Выровское</v>
          </cell>
        </row>
        <row r="46">
          <cell r="B46" t="str">
            <v>Гимовское</v>
          </cell>
        </row>
        <row r="47">
          <cell r="B47" t="str">
            <v>Игнатовское городское поселение</v>
          </cell>
        </row>
        <row r="48">
          <cell r="B48" t="str">
            <v>Майнское городское поселение</v>
          </cell>
        </row>
        <row r="49">
          <cell r="B49" t="str">
            <v>Старомаклаушинское</v>
          </cell>
        </row>
        <row r="50">
          <cell r="B50" t="str">
            <v>Тагайское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tabSelected="1" topLeftCell="F7" workbookViewId="0">
      <selection activeCell="L50" sqref="L50"/>
    </sheetView>
  </sheetViews>
  <sheetFormatPr defaultColWidth="9.140625" defaultRowHeight="11.45" customHeight="1"/>
  <cols>
    <col min="1" max="5" width="15.7109375" style="2" hidden="1" customWidth="1"/>
    <col min="6" max="6" width="6.7109375" style="2" customWidth="1"/>
    <col min="7" max="7" width="6.5703125" style="2" customWidth="1"/>
    <col min="8" max="8" width="38.42578125" style="2" customWidth="1"/>
    <col min="9" max="9" width="13.85546875" style="2" customWidth="1"/>
    <col min="10" max="11" width="19.7109375" style="2" customWidth="1"/>
    <col min="12" max="13" width="18.85546875" style="2" customWidth="1"/>
    <col min="14" max="14" width="18.5703125" style="2" customWidth="1"/>
    <col min="15" max="15" width="15.7109375" style="2" customWidth="1"/>
    <col min="16" max="16384" width="9.140625" style="49"/>
  </cols>
  <sheetData>
    <row r="1" spans="1:11" ht="15" hidden="1" customHeight="1">
      <c r="A1" s="1" t="b">
        <f>[1]Настройка!D14=0</f>
        <v>1</v>
      </c>
    </row>
    <row r="2" spans="1:11" ht="15" hidden="1" customHeight="1"/>
    <row r="3" spans="1:11" ht="15" hidden="1" customHeight="1"/>
    <row r="4" spans="1:11" ht="15" hidden="1" customHeight="1"/>
    <row r="5" spans="1:11" ht="15" hidden="1" customHeight="1"/>
    <row r="6" spans="1:11" ht="15" hidden="1" customHeight="1"/>
    <row r="7" spans="1:11" ht="21.75" customHeight="1"/>
    <row r="8" spans="1:11" ht="11.25" customHeight="1">
      <c r="G8" s="3" t="s">
        <v>0</v>
      </c>
      <c r="H8" s="3"/>
      <c r="I8" s="3"/>
      <c r="J8" s="3"/>
      <c r="K8" s="3"/>
    </row>
    <row r="9" spans="1:11" ht="11.25" customHeight="1">
      <c r="G9" s="3" t="s">
        <v>1</v>
      </c>
      <c r="H9" s="3"/>
      <c r="I9" s="3"/>
      <c r="J9" s="3"/>
      <c r="K9" s="3"/>
    </row>
    <row r="10" spans="1:11" ht="11.25" customHeight="1">
      <c r="G10" s="3" t="str">
        <f>"                  (вид цены (тарифа) на "&amp;god&amp;" год"</f>
        <v xml:space="preserve">                  (вид цены (тарифа) на 2024 год</v>
      </c>
      <c r="H10" s="3"/>
      <c r="I10" s="3"/>
      <c r="J10" s="3"/>
      <c r="K10" s="3"/>
    </row>
    <row r="11" spans="1:11" ht="11.25" customHeight="1">
      <c r="G11" s="3" t="s">
        <v>2</v>
      </c>
      <c r="H11" s="3"/>
      <c r="I11" s="3"/>
      <c r="J11" s="3"/>
      <c r="K11" s="3"/>
    </row>
    <row r="12" spans="1:11" ht="11.25" customHeight="1">
      <c r="G12" s="4"/>
    </row>
    <row r="13" spans="1:11" ht="11.25" customHeight="1">
      <c r="G13" s="5" t="str">
        <f>ORG</f>
        <v>ООО "Инза Сервис"</v>
      </c>
      <c r="H13" s="5"/>
      <c r="I13" s="5"/>
      <c r="J13" s="5"/>
      <c r="K13" s="5"/>
    </row>
    <row r="14" spans="1:11" ht="11.25" customHeight="1">
      <c r="G14" s="3" t="s">
        <v>3</v>
      </c>
      <c r="H14" s="3"/>
      <c r="I14" s="3"/>
      <c r="J14" s="3"/>
      <c r="K14" s="3"/>
    </row>
    <row r="18" spans="7:12" ht="19.5" customHeight="1">
      <c r="G18" s="6" t="s">
        <v>4</v>
      </c>
      <c r="H18" s="6"/>
      <c r="I18" s="6"/>
      <c r="J18" s="6"/>
      <c r="K18" s="6"/>
      <c r="L18" s="6"/>
    </row>
    <row r="19" spans="7:12" ht="11.25" customHeight="1">
      <c r="G19" s="4"/>
    </row>
    <row r="20" spans="7:12" ht="11.25" customHeight="1">
      <c r="G20" s="7" t="s">
        <v>5</v>
      </c>
      <c r="H20" s="7"/>
      <c r="I20" s="8" t="str">
        <f>ORG</f>
        <v>ООО "Инза Сервис"</v>
      </c>
      <c r="J20" s="9"/>
      <c r="K20" s="9"/>
      <c r="L20" s="10"/>
    </row>
    <row r="21" spans="7:12" ht="11.25" customHeight="1">
      <c r="G21" s="7"/>
      <c r="H21" s="7"/>
      <c r="I21" s="11"/>
      <c r="J21" s="12"/>
      <c r="K21" s="12"/>
      <c r="L21" s="13"/>
    </row>
    <row r="22" spans="7:12" ht="11.25" customHeight="1">
      <c r="G22" s="7" t="s">
        <v>6</v>
      </c>
      <c r="H22" s="7"/>
      <c r="I22" s="14" t="str">
        <f>ORG</f>
        <v>ООО "Инза Сервис"</v>
      </c>
      <c r="J22" s="14"/>
      <c r="K22" s="14"/>
      <c r="L22" s="14"/>
    </row>
    <row r="23" spans="7:12" ht="27.75" customHeight="1">
      <c r="G23" s="7" t="s">
        <v>7</v>
      </c>
      <c r="H23" s="7"/>
      <c r="I23" s="15" t="str">
        <f>[1]Титульный!H56</f>
        <v>433030 г.Инза ,ул.Транспортная ,7</v>
      </c>
      <c r="J23" s="16"/>
      <c r="K23" s="16"/>
      <c r="L23" s="17"/>
    </row>
    <row r="24" spans="7:12" ht="27.75" customHeight="1">
      <c r="G24" s="7" t="s">
        <v>8</v>
      </c>
      <c r="H24" s="7"/>
      <c r="I24" s="15" t="str">
        <f>[1]Титульный!H57</f>
        <v>432032 г.Ульяновск ул.Полбина 65А</v>
      </c>
      <c r="J24" s="16"/>
      <c r="K24" s="16"/>
      <c r="L24" s="17"/>
    </row>
    <row r="25" spans="7:12" ht="11.25" customHeight="1">
      <c r="G25" s="7" t="s">
        <v>9</v>
      </c>
      <c r="H25" s="7"/>
      <c r="I25" s="18" t="str">
        <f>INN</f>
        <v>7306006330</v>
      </c>
      <c r="J25" s="19"/>
      <c r="K25" s="19"/>
      <c r="L25" s="20"/>
    </row>
    <row r="26" spans="7:12" ht="11.25" customHeight="1">
      <c r="G26" s="7" t="s">
        <v>10</v>
      </c>
      <c r="H26" s="7"/>
      <c r="I26" s="18" t="str">
        <f>KPP</f>
        <v>730601001</v>
      </c>
      <c r="J26" s="19"/>
      <c r="K26" s="19"/>
      <c r="L26" s="20"/>
    </row>
    <row r="27" spans="7:12" ht="11.25" customHeight="1">
      <c r="G27" s="7" t="s">
        <v>11</v>
      </c>
      <c r="H27" s="7"/>
      <c r="I27" s="18" t="str">
        <f>[1]Титульный!H60</f>
        <v>Павлов Юрий Михайлович</v>
      </c>
      <c r="J27" s="19"/>
      <c r="K27" s="19"/>
      <c r="L27" s="20"/>
    </row>
    <row r="28" spans="7:12" ht="11.25" customHeight="1">
      <c r="G28" s="7" t="s">
        <v>12</v>
      </c>
      <c r="H28" s="7"/>
      <c r="I28" s="21" t="str">
        <f>[1]Титульный!H71</f>
        <v>inzaservis73@yandex.ru</v>
      </c>
      <c r="J28" s="22"/>
      <c r="K28" s="22"/>
      <c r="L28" s="23"/>
    </row>
    <row r="29" spans="7:12" ht="11.25" customHeight="1">
      <c r="G29" s="7" t="s">
        <v>13</v>
      </c>
      <c r="H29" s="7"/>
      <c r="I29" s="21" t="str">
        <f>[1]Титульный!H61</f>
        <v>8(8422)67-49-95</v>
      </c>
      <c r="J29" s="22"/>
      <c r="K29" s="22"/>
      <c r="L29" s="23"/>
    </row>
    <row r="30" spans="7:12" ht="11.25" customHeight="1">
      <c r="G30" s="24" t="s">
        <v>14</v>
      </c>
      <c r="H30" s="24"/>
      <c r="I30" s="25"/>
      <c r="J30" s="25"/>
      <c r="K30" s="25"/>
      <c r="L30" s="25"/>
    </row>
    <row r="31" spans="7:12" ht="4.5" customHeight="1"/>
    <row r="32" spans="7:12" ht="4.5" customHeight="1">
      <c r="G32" s="26"/>
    </row>
    <row r="33" spans="7:12" ht="18.75" customHeight="1">
      <c r="G33" s="6" t="s">
        <v>15</v>
      </c>
      <c r="H33" s="6"/>
      <c r="I33" s="6"/>
      <c r="J33" s="6"/>
      <c r="K33" s="6"/>
      <c r="L33" s="6"/>
    </row>
    <row r="34" spans="7:12" ht="1.5" customHeight="1"/>
    <row r="35" spans="7:12" ht="1.5" customHeight="1">
      <c r="G35" s="26"/>
    </row>
    <row r="36" spans="7:12" ht="45" customHeight="1">
      <c r="G36" s="27" t="s">
        <v>16</v>
      </c>
      <c r="H36" s="27"/>
      <c r="I36" s="28" t="s">
        <v>17</v>
      </c>
      <c r="J36" s="28" t="s">
        <v>18</v>
      </c>
      <c r="K36" s="28" t="s">
        <v>19</v>
      </c>
      <c r="L36" s="28" t="s">
        <v>20</v>
      </c>
    </row>
    <row r="37" spans="7:12" ht="24.75" customHeight="1">
      <c r="G37" s="29" t="s">
        <v>21</v>
      </c>
      <c r="H37" s="29"/>
      <c r="I37" s="29"/>
      <c r="J37" s="29"/>
      <c r="K37" s="29"/>
      <c r="L37" s="29"/>
    </row>
    <row r="38" spans="7:12" ht="23.25" customHeight="1">
      <c r="G38" s="30">
        <v>1</v>
      </c>
      <c r="H38" s="31" t="s">
        <v>22</v>
      </c>
      <c r="I38" s="31"/>
      <c r="J38" s="31"/>
      <c r="K38" s="31"/>
      <c r="L38" s="32"/>
    </row>
    <row r="39" spans="7:12" ht="11.25" customHeight="1">
      <c r="G39" s="33" t="s">
        <v>23</v>
      </c>
      <c r="H39" s="34" t="s">
        <v>24</v>
      </c>
      <c r="I39" s="33" t="s">
        <v>25</v>
      </c>
      <c r="J39" s="35">
        <f>'[1]финансовые показатели'!L28</f>
        <v>65925</v>
      </c>
      <c r="K39" s="35">
        <v>76959.14</v>
      </c>
      <c r="L39" s="35">
        <v>79448.02</v>
      </c>
    </row>
    <row r="40" spans="7:12" ht="11.25" customHeight="1">
      <c r="G40" s="28" t="s">
        <v>26</v>
      </c>
      <c r="H40" s="36" t="s">
        <v>27</v>
      </c>
      <c r="I40" s="28" t="s">
        <v>25</v>
      </c>
      <c r="J40" s="35">
        <f>'[1]финансовые показатели'!L36</f>
        <v>-8109</v>
      </c>
      <c r="K40" s="35">
        <v>3498</v>
      </c>
      <c r="L40" s="35">
        <v>4383</v>
      </c>
    </row>
    <row r="41" spans="7:12" ht="23.25" customHeight="1">
      <c r="G41" s="28" t="s">
        <v>28</v>
      </c>
      <c r="H41" s="36" t="s">
        <v>29</v>
      </c>
      <c r="I41" s="28" t="s">
        <v>25</v>
      </c>
      <c r="J41" s="35"/>
      <c r="K41" s="35"/>
      <c r="L41" s="35"/>
    </row>
    <row r="42" spans="7:12" ht="11.25" customHeight="1">
      <c r="G42" s="28" t="s">
        <v>30</v>
      </c>
      <c r="H42" s="36" t="s">
        <v>31</v>
      </c>
      <c r="I42" s="28" t="s">
        <v>25</v>
      </c>
      <c r="J42" s="35">
        <f>'[1]финансовые показатели'!L46</f>
        <v>0</v>
      </c>
      <c r="K42" s="35">
        <f>K40*0.8</f>
        <v>2798.4</v>
      </c>
      <c r="L42" s="35">
        <f>L40*0.8</f>
        <v>3506.4</v>
      </c>
    </row>
    <row r="43" spans="7:12" ht="11.25" customHeight="1">
      <c r="G43" s="30" t="s">
        <v>32</v>
      </c>
      <c r="H43" s="31" t="s">
        <v>33</v>
      </c>
      <c r="I43" s="37"/>
      <c r="J43" s="31"/>
      <c r="K43" s="31"/>
      <c r="L43" s="32"/>
    </row>
    <row r="44" spans="7:12" ht="57" customHeight="1">
      <c r="G44" s="28" t="s">
        <v>34</v>
      </c>
      <c r="H44" s="36" t="s">
        <v>35</v>
      </c>
      <c r="I44" s="28" t="s">
        <v>36</v>
      </c>
      <c r="J44" s="38">
        <f>IF(J39=0,0,J40/J39)</f>
        <v>-0.12300341296928327</v>
      </c>
      <c r="K44" s="38">
        <f>IF(K39=0,0,K40/K39)</f>
        <v>4.5452690869466579E-2</v>
      </c>
      <c r="L44" s="38">
        <f>IF(L39=0,0,L40/L39)</f>
        <v>5.5168146418249311E-2</v>
      </c>
    </row>
    <row r="45" spans="7:12" ht="23.25" customHeight="1">
      <c r="G45" s="30" t="s">
        <v>37</v>
      </c>
      <c r="H45" s="31" t="s">
        <v>38</v>
      </c>
      <c r="I45" s="37"/>
      <c r="J45" s="31"/>
      <c r="K45" s="31"/>
      <c r="L45" s="32"/>
    </row>
    <row r="46" spans="7:12" ht="11.25" customHeight="1">
      <c r="G46" s="28" t="s">
        <v>39</v>
      </c>
      <c r="H46" s="39" t="s">
        <v>40</v>
      </c>
      <c r="I46" s="28" t="s">
        <v>41</v>
      </c>
      <c r="J46" s="40">
        <v>4.0477999999999996</v>
      </c>
      <c r="K46" s="40">
        <v>4.0244999999999997</v>
      </c>
      <c r="L46" s="40">
        <v>4.2169999999999996</v>
      </c>
    </row>
    <row r="47" spans="7:12" ht="23.25" customHeight="1">
      <c r="G47" s="28" t="s">
        <v>42</v>
      </c>
      <c r="H47" s="39" t="s">
        <v>43</v>
      </c>
      <c r="I47" s="28" t="s">
        <v>44</v>
      </c>
      <c r="J47" s="40">
        <v>33097.19</v>
      </c>
      <c r="K47" s="40">
        <v>44701.91</v>
      </c>
      <c r="L47" s="40">
        <v>75789.3</v>
      </c>
    </row>
    <row r="48" spans="7:12" ht="34.5" customHeight="1">
      <c r="G48" s="28" t="s">
        <v>45</v>
      </c>
      <c r="H48" s="39" t="s">
        <v>46</v>
      </c>
      <c r="I48" s="28" t="s">
        <v>47</v>
      </c>
      <c r="J48" s="40"/>
      <c r="K48" s="40">
        <f>J48</f>
        <v>0</v>
      </c>
      <c r="L48" s="40">
        <f>K48</f>
        <v>0</v>
      </c>
    </row>
    <row r="49" spans="7:12" ht="11.25" customHeight="1">
      <c r="G49" s="28" t="s">
        <v>48</v>
      </c>
      <c r="H49" s="36" t="s">
        <v>49</v>
      </c>
      <c r="I49" s="28" t="s">
        <v>36</v>
      </c>
      <c r="J49" s="40">
        <f>[1]Тариф!S16</f>
        <v>8.4016587047674527</v>
      </c>
      <c r="K49" s="40">
        <f>[1]Тариф!T16</f>
        <v>3.9693974946470543</v>
      </c>
      <c r="L49" s="40">
        <v>3.97</v>
      </c>
    </row>
    <row r="50" spans="7:12" ht="34.5" customHeight="1">
      <c r="G50" s="28" t="s">
        <v>50</v>
      </c>
      <c r="H50" s="39" t="s">
        <v>51</v>
      </c>
      <c r="I50" s="28"/>
      <c r="J50" s="41"/>
      <c r="K50" s="41"/>
      <c r="L50" s="41"/>
    </row>
    <row r="51" spans="7:12" ht="38.25" customHeight="1">
      <c r="G51" s="28" t="s">
        <v>52</v>
      </c>
      <c r="H51" s="42" t="s">
        <v>53</v>
      </c>
      <c r="I51" s="28" t="s">
        <v>25</v>
      </c>
      <c r="J51" s="40">
        <v>74033.896999999997</v>
      </c>
      <c r="K51" s="40">
        <f>IFERROR('[1]Расчет НВВ'!AP145,0)</f>
        <v>69974.319748326408</v>
      </c>
      <c r="L51" s="40">
        <f>'[1]Расчет НВВ'!BB145</f>
        <v>67575.417153892311</v>
      </c>
    </row>
    <row r="52" spans="7:12" ht="61.5" customHeight="1">
      <c r="G52" s="28" t="s">
        <v>54</v>
      </c>
      <c r="H52" s="36" t="s">
        <v>55</v>
      </c>
      <c r="I52" s="28" t="s">
        <v>25</v>
      </c>
      <c r="J52" s="40">
        <f>'[1]Расчет НВВ'!AE65</f>
        <v>42277.310860000005</v>
      </c>
      <c r="K52" s="40">
        <f>'[1]Расчет НВВ'!AP65</f>
        <v>34720.009990400002</v>
      </c>
      <c r="L52" s="40">
        <f>'[1]Расчет НВВ'!BB65</f>
        <v>37541.554924602322</v>
      </c>
    </row>
    <row r="53" spans="7:12" ht="11.25" customHeight="1">
      <c r="G53" s="28"/>
      <c r="H53" s="42" t="s">
        <v>56</v>
      </c>
      <c r="I53" s="28"/>
      <c r="J53" s="43"/>
      <c r="K53" s="43"/>
      <c r="L53" s="43"/>
    </row>
    <row r="54" spans="7:12" ht="11.25" customHeight="1">
      <c r="G54" s="28" t="s">
        <v>57</v>
      </c>
      <c r="H54" s="44" t="s">
        <v>58</v>
      </c>
      <c r="I54" s="28" t="s">
        <v>25</v>
      </c>
      <c r="J54" s="45">
        <f>'[1]Расчет НВВ'!AE34</f>
        <v>28710.821160000003</v>
      </c>
      <c r="K54" s="45">
        <f>'[1]Расчет НВВ'!AP34</f>
        <v>25197.3599904</v>
      </c>
      <c r="L54" s="45">
        <f>'[1]Расчет НВВ'!BB34</f>
        <v>27260.242265231424</v>
      </c>
    </row>
    <row r="55" spans="7:12" ht="11.25" customHeight="1">
      <c r="G55" s="28" t="s">
        <v>59</v>
      </c>
      <c r="H55" s="44" t="s">
        <v>60</v>
      </c>
      <c r="I55" s="28" t="s">
        <v>25</v>
      </c>
      <c r="J55" s="45">
        <f>'[1]Расчет НВВ'!AE39</f>
        <v>0</v>
      </c>
      <c r="K55" s="45">
        <f>'[1]Расчет НВВ'!AP39</f>
        <v>0</v>
      </c>
      <c r="L55" s="45">
        <f>'[1]Расчет НВВ'!BB39</f>
        <v>0</v>
      </c>
    </row>
    <row r="56" spans="7:12" ht="11.25" customHeight="1">
      <c r="G56" s="28" t="s">
        <v>61</v>
      </c>
      <c r="H56" s="44" t="s">
        <v>62</v>
      </c>
      <c r="I56" s="28" t="s">
        <v>25</v>
      </c>
      <c r="J56" s="45">
        <f>'[1]Расчет НВВ'!AE31</f>
        <v>11985.78126</v>
      </c>
      <c r="K56" s="45">
        <f>'[1]Расчет НВВ'!AP31</f>
        <v>7936.14</v>
      </c>
      <c r="L56" s="45">
        <f>'[1]Расчет НВВ'!BB31</f>
        <v>8585.8637227557956</v>
      </c>
    </row>
    <row r="57" spans="7:12" ht="50.25" customHeight="1">
      <c r="G57" s="28" t="s">
        <v>63</v>
      </c>
      <c r="H57" s="36" t="s">
        <v>64</v>
      </c>
      <c r="I57" s="28" t="s">
        <v>25</v>
      </c>
      <c r="J57" s="40">
        <f>'[1]Расчет НВВ'!AE110</f>
        <v>22302.863553809198</v>
      </c>
      <c r="K57" s="40">
        <f>'[1]Расчет НВВ'!AP110</f>
        <v>24798.879757926399</v>
      </c>
      <c r="L57" s="40">
        <f>'[1]Расчет НВВ'!BB110</f>
        <v>26744.924229289991</v>
      </c>
    </row>
    <row r="58" spans="7:12" ht="23.25" customHeight="1">
      <c r="G58" s="28" t="s">
        <v>65</v>
      </c>
      <c r="H58" s="36" t="s">
        <v>66</v>
      </c>
      <c r="I58" s="28" t="s">
        <v>25</v>
      </c>
      <c r="J58" s="40">
        <f>'[1]Расчет НВВ'!AE115</f>
        <v>0</v>
      </c>
      <c r="K58" s="40">
        <f>'[1]Расчет НВВ'!AP115</f>
        <v>10455.43</v>
      </c>
      <c r="L58" s="40">
        <f>'[1]Расчет НВВ'!BB115</f>
        <v>3288.9380000000001</v>
      </c>
    </row>
    <row r="59" spans="7:12" ht="23.25" customHeight="1">
      <c r="G59" s="28" t="s">
        <v>67</v>
      </c>
      <c r="H59" s="36" t="s">
        <v>68</v>
      </c>
      <c r="I59" s="28" t="s">
        <v>25</v>
      </c>
      <c r="J59" s="40">
        <f>'[1]Расчет НВВ'!AE92</f>
        <v>0</v>
      </c>
      <c r="K59" s="40">
        <f>'[1]Расчет НВВ'!AP92</f>
        <v>0</v>
      </c>
      <c r="L59" s="40">
        <f>'[1]Расчет НВВ'!BB92</f>
        <v>0</v>
      </c>
    </row>
    <row r="60" spans="7:12" ht="35.25" customHeight="1">
      <c r="G60" s="28" t="s">
        <v>69</v>
      </c>
      <c r="H60" s="44" t="s">
        <v>70</v>
      </c>
      <c r="I60" s="28"/>
      <c r="J60" s="41"/>
      <c r="K60" s="41"/>
      <c r="L60" s="41"/>
    </row>
    <row r="61" spans="7:12" ht="11.25" customHeight="1">
      <c r="G61" s="46" t="s">
        <v>71</v>
      </c>
      <c r="H61" s="47" t="s">
        <v>72</v>
      </c>
      <c r="I61" s="28" t="s">
        <v>73</v>
      </c>
      <c r="J61" s="45">
        <f>'[1]Свод УЕ '!M37</f>
        <v>2417.8905999999997</v>
      </c>
      <c r="K61" s="45">
        <f>'[1]Свод УЕ '!M39</f>
        <v>2408.2197499999997</v>
      </c>
      <c r="L61" s="45">
        <f>'[1]Свод УЕ '!M41</f>
        <v>2726.9372499999999</v>
      </c>
    </row>
    <row r="62" spans="7:12" ht="33.75" customHeight="1">
      <c r="G62" s="46" t="s">
        <v>74</v>
      </c>
      <c r="H62" s="36" t="s">
        <v>75</v>
      </c>
      <c r="I62" s="28" t="s">
        <v>76</v>
      </c>
      <c r="J62" s="45">
        <f>IF('[1]Расчет НВВ'!AE24=0,0,'[1]Расчет НВВ'!AE65/'[1]Расчет НВВ'!AE24)</f>
        <v>17.485204194102085</v>
      </c>
      <c r="K62" s="45">
        <f>IF('[1]Расчет НВВ'!AO24=0,0,'[1]Расчет НВВ'!AP65/'[1]Расчет НВВ'!AO24)</f>
        <v>14.417293102259462</v>
      </c>
      <c r="L62" s="45">
        <f>IF('[1]Расчет НВВ'!BA24=0,0,'[1]Расчет НВВ'!BB65/'[1]Расчет НВВ'!BA24)</f>
        <v>13.766930252833035</v>
      </c>
    </row>
    <row r="63" spans="7:12" ht="24.75" customHeight="1">
      <c r="G63" s="30" t="s">
        <v>77</v>
      </c>
      <c r="H63" s="48" t="s">
        <v>78</v>
      </c>
      <c r="I63" s="48"/>
      <c r="J63" s="48"/>
      <c r="K63" s="31"/>
      <c r="L63" s="32"/>
    </row>
    <row r="64" spans="7:12" ht="11.25" customHeight="1">
      <c r="G64" s="46" t="s">
        <v>79</v>
      </c>
      <c r="H64" s="36" t="s">
        <v>80</v>
      </c>
      <c r="I64" s="28" t="s">
        <v>81</v>
      </c>
      <c r="J64" s="40">
        <f>[1]Персонал!O17</f>
        <v>73</v>
      </c>
      <c r="K64" s="40">
        <f>[1]Персонал!R17</f>
        <v>76</v>
      </c>
      <c r="L64" s="40">
        <v>76</v>
      </c>
    </row>
    <row r="65" spans="1:15" ht="23.25" customHeight="1">
      <c r="G65" s="46" t="s">
        <v>82</v>
      </c>
      <c r="H65" s="36" t="s">
        <v>83</v>
      </c>
      <c r="I65" s="28" t="s">
        <v>84</v>
      </c>
      <c r="J65" s="40">
        <v>26.12</v>
      </c>
      <c r="K65" s="40">
        <v>27.63</v>
      </c>
      <c r="L65" s="40">
        <v>29.89</v>
      </c>
    </row>
    <row r="66" spans="1:15" ht="42" customHeight="1">
      <c r="G66" s="46" t="s">
        <v>85</v>
      </c>
      <c r="H66" s="36" t="s">
        <v>86</v>
      </c>
      <c r="I66" s="28"/>
      <c r="J66" s="41"/>
      <c r="K66" s="41"/>
      <c r="L66" s="41"/>
    </row>
    <row r="67" spans="1:15" ht="23.25" customHeight="1">
      <c r="G67" s="46" t="s">
        <v>87</v>
      </c>
      <c r="H67" s="42" t="s">
        <v>88</v>
      </c>
      <c r="I67" s="28" t="s">
        <v>25</v>
      </c>
      <c r="J67" s="40">
        <v>10</v>
      </c>
      <c r="K67" s="40">
        <f>J67</f>
        <v>10</v>
      </c>
      <c r="L67" s="40">
        <f>K67</f>
        <v>10</v>
      </c>
    </row>
    <row r="68" spans="1:15" ht="34.5" customHeight="1">
      <c r="G68" s="46" t="s">
        <v>89</v>
      </c>
      <c r="H68" s="42" t="s">
        <v>90</v>
      </c>
      <c r="I68" s="28" t="s">
        <v>25</v>
      </c>
      <c r="J68" s="40"/>
      <c r="K68" s="40"/>
      <c r="L68" s="40"/>
    </row>
    <row r="69" spans="1:15" ht="6" customHeight="1"/>
    <row r="70" spans="1:15" ht="6" customHeight="1"/>
    <row r="71" spans="1:15" ht="6" customHeight="1"/>
    <row r="72" spans="1:15" ht="6" customHeight="1"/>
    <row r="73" spans="1:15" ht="23.25" customHeight="1">
      <c r="G73" s="6" t="s">
        <v>91</v>
      </c>
      <c r="H73" s="6"/>
      <c r="I73" s="6"/>
      <c r="J73" s="6"/>
      <c r="K73" s="6"/>
      <c r="L73" s="6"/>
      <c r="M73" s="6"/>
      <c r="N73" s="6"/>
      <c r="O73" s="6"/>
    </row>
    <row r="74" spans="1:15" ht="11.25" customHeight="1">
      <c r="G74" s="4"/>
    </row>
    <row r="75" spans="1:15" ht="24" customHeight="1">
      <c r="G75" s="50" t="s">
        <v>16</v>
      </c>
      <c r="H75" s="50"/>
      <c r="I75" s="51" t="s">
        <v>92</v>
      </c>
      <c r="J75" s="27" t="s">
        <v>18</v>
      </c>
      <c r="K75" s="27"/>
      <c r="L75" s="27" t="s">
        <v>93</v>
      </c>
      <c r="M75" s="27"/>
      <c r="N75" s="27" t="s">
        <v>94</v>
      </c>
      <c r="O75" s="27"/>
    </row>
    <row r="76" spans="1:15" ht="11.25" customHeight="1">
      <c r="G76" s="50"/>
      <c r="H76" s="50"/>
      <c r="I76" s="51"/>
      <c r="J76" s="28" t="s">
        <v>95</v>
      </c>
      <c r="K76" s="28" t="s">
        <v>96</v>
      </c>
      <c r="L76" s="28" t="s">
        <v>95</v>
      </c>
      <c r="M76" s="28" t="s">
        <v>96</v>
      </c>
      <c r="N76" s="28" t="s">
        <v>95</v>
      </c>
      <c r="O76" s="28" t="s">
        <v>96</v>
      </c>
    </row>
    <row r="77" spans="1:15" ht="20.25" customHeight="1">
      <c r="G77" s="52" t="s">
        <v>97</v>
      </c>
      <c r="H77" s="53"/>
      <c r="I77" s="53"/>
      <c r="J77" s="31"/>
      <c r="K77" s="31"/>
      <c r="L77" s="31"/>
      <c r="M77" s="31"/>
      <c r="N77" s="31"/>
      <c r="O77" s="31"/>
    </row>
    <row r="78" spans="1:15" ht="20.25" customHeight="1">
      <c r="G78" s="30">
        <v>1</v>
      </c>
      <c r="H78" s="31" t="s">
        <v>98</v>
      </c>
      <c r="I78" s="31"/>
      <c r="J78" s="31"/>
      <c r="K78" s="31"/>
      <c r="L78" s="31"/>
      <c r="M78" s="31"/>
      <c r="N78" s="31"/>
      <c r="O78" s="31"/>
    </row>
    <row r="79" spans="1:15" ht="23.25" hidden="1" customHeight="1">
      <c r="A79" s="2" t="b">
        <f>[1]Настройка!D7=1</f>
        <v>0</v>
      </c>
      <c r="G79" s="46" t="s">
        <v>23</v>
      </c>
      <c r="H79" s="36" t="s">
        <v>99</v>
      </c>
      <c r="I79" s="28" t="s">
        <v>100</v>
      </c>
      <c r="J79" s="40"/>
      <c r="K79" s="40"/>
      <c r="L79" s="40"/>
      <c r="M79" s="40"/>
      <c r="N79" s="40">
        <f>[1]Тариф!AA57</f>
        <v>0</v>
      </c>
      <c r="O79" s="40">
        <f>[1]Тариф!AB57</f>
        <v>0</v>
      </c>
    </row>
    <row r="80" spans="1:15" ht="23.25" hidden="1" customHeight="1">
      <c r="A80" s="2" t="b">
        <f>[1]Настройка!D7=1</f>
        <v>0</v>
      </c>
      <c r="G80" s="54" t="s">
        <v>26</v>
      </c>
      <c r="H80" s="55" t="s">
        <v>101</v>
      </c>
      <c r="I80" s="56" t="s">
        <v>102</v>
      </c>
      <c r="J80" s="57"/>
      <c r="K80" s="57"/>
      <c r="L80" s="57"/>
      <c r="M80" s="57"/>
      <c r="N80" s="57">
        <f>[1]Тариф!AA81</f>
        <v>0</v>
      </c>
      <c r="O80" s="57">
        <f>[1]Тариф!AB81</f>
        <v>0</v>
      </c>
    </row>
    <row r="81" spans="1:16" ht="18" hidden="1" customHeight="1">
      <c r="A81" s="2" t="b">
        <f>[1]Настройка!D7=1</f>
        <v>0</v>
      </c>
      <c r="G81" s="30" t="s">
        <v>32</v>
      </c>
      <c r="H81" s="31" t="s">
        <v>103</v>
      </c>
      <c r="I81" s="58" t="s">
        <v>102</v>
      </c>
      <c r="J81" s="40"/>
      <c r="K81" s="40"/>
      <c r="L81" s="40"/>
      <c r="M81" s="40"/>
      <c r="N81" s="40">
        <f>[1]Тариф!AA82</f>
        <v>0</v>
      </c>
      <c r="O81" s="40">
        <f>[1]Тариф!AB82</f>
        <v>0</v>
      </c>
    </row>
    <row r="82" spans="1:16" ht="23.25" hidden="1" customHeight="1">
      <c r="A82" s="2" t="b">
        <f>FALSE</f>
        <v>0</v>
      </c>
      <c r="P82" s="2"/>
    </row>
    <row r="83" spans="1:16" ht="23.25" hidden="1" customHeight="1">
      <c r="A83" s="2" t="b">
        <f>[1]Настройка!D8=1</f>
        <v>0</v>
      </c>
      <c r="G83" s="54" t="s">
        <v>23</v>
      </c>
      <c r="H83" s="55" t="s">
        <v>99</v>
      </c>
      <c r="I83" s="56" t="s">
        <v>100</v>
      </c>
      <c r="J83" s="57"/>
      <c r="K83" s="59"/>
      <c r="L83" s="40"/>
      <c r="M83" s="40"/>
      <c r="N83" s="40">
        <f>[1]Тариф!AA59</f>
        <v>0</v>
      </c>
      <c r="O83" s="40">
        <f>[1]Тариф!AB59</f>
        <v>0</v>
      </c>
    </row>
    <row r="84" spans="1:16" ht="23.25" hidden="1" customHeight="1">
      <c r="A84" s="2" t="b">
        <f>[1]Настройка!D8=1</f>
        <v>0</v>
      </c>
      <c r="G84" s="54" t="s">
        <v>26</v>
      </c>
      <c r="H84" s="55" t="s">
        <v>101</v>
      </c>
      <c r="I84" s="56" t="s">
        <v>102</v>
      </c>
      <c r="J84" s="57"/>
      <c r="K84" s="57"/>
      <c r="L84" s="57"/>
      <c r="M84" s="57"/>
      <c r="N84" s="57">
        <f>[1]Тариф!AA87</f>
        <v>0</v>
      </c>
      <c r="O84" s="57">
        <f>[1]Тариф!AB87</f>
        <v>0</v>
      </c>
    </row>
    <row r="85" spans="1:16" ht="18" hidden="1" customHeight="1">
      <c r="A85" s="2" t="b">
        <f>[1]Настройка!D8=1</f>
        <v>0</v>
      </c>
      <c r="G85" s="30" t="s">
        <v>32</v>
      </c>
      <c r="H85" s="31" t="s">
        <v>103</v>
      </c>
      <c r="I85" s="58" t="s">
        <v>102</v>
      </c>
      <c r="J85" s="40"/>
      <c r="K85" s="40"/>
      <c r="L85" s="40"/>
      <c r="M85" s="40"/>
      <c r="N85" s="40">
        <f>[1]Тариф!AA88</f>
        <v>0</v>
      </c>
      <c r="O85" s="40">
        <f>[1]Тариф!AB88</f>
        <v>0</v>
      </c>
    </row>
    <row r="86" spans="1:16" ht="23.25" hidden="1" customHeight="1">
      <c r="A86" s="2" t="b">
        <f>FALSE</f>
        <v>0</v>
      </c>
      <c r="P86" s="2"/>
    </row>
    <row r="87" spans="1:16" ht="23.25" hidden="1" customHeight="1">
      <c r="A87" s="2" t="b">
        <f>[1]Настройка!D9=1</f>
        <v>0</v>
      </c>
      <c r="G87" s="54" t="s">
        <v>23</v>
      </c>
      <c r="H87" s="55" t="s">
        <v>99</v>
      </c>
      <c r="I87" s="56" t="s">
        <v>100</v>
      </c>
      <c r="J87" s="57"/>
      <c r="K87" s="59"/>
      <c r="L87" s="40"/>
      <c r="M87" s="40"/>
      <c r="N87" s="40">
        <f>[1]Тариф!AA61</f>
        <v>0</v>
      </c>
      <c r="O87" s="40">
        <f>[1]Тариф!AB61</f>
        <v>0</v>
      </c>
    </row>
    <row r="88" spans="1:16" ht="23.25" hidden="1" customHeight="1">
      <c r="A88" s="2" t="b">
        <f>[1]Настройка!D9=1</f>
        <v>0</v>
      </c>
      <c r="G88" s="54" t="s">
        <v>26</v>
      </c>
      <c r="H88" s="55" t="s">
        <v>101</v>
      </c>
      <c r="I88" s="56" t="s">
        <v>102</v>
      </c>
      <c r="J88" s="57"/>
      <c r="K88" s="57"/>
      <c r="L88" s="57"/>
      <c r="M88" s="57"/>
      <c r="N88" s="57">
        <f>[1]Тариф!AA93</f>
        <v>0</v>
      </c>
      <c r="O88" s="57">
        <f>[1]Тариф!AB93</f>
        <v>0</v>
      </c>
    </row>
    <row r="89" spans="1:16" ht="18" hidden="1" customHeight="1">
      <c r="A89" s="2" t="b">
        <f>[1]Настройка!D9=1</f>
        <v>0</v>
      </c>
      <c r="G89" s="30" t="s">
        <v>32</v>
      </c>
      <c r="H89" s="31" t="s">
        <v>103</v>
      </c>
      <c r="I89" s="58" t="s">
        <v>102</v>
      </c>
      <c r="J89" s="40"/>
      <c r="K89" s="40"/>
      <c r="L89" s="40"/>
      <c r="M89" s="40"/>
      <c r="N89" s="40">
        <f>[1]Тариф!AA94</f>
        <v>0</v>
      </c>
      <c r="O89" s="40">
        <f>[1]Тариф!AB94</f>
        <v>0</v>
      </c>
    </row>
    <row r="90" spans="1:16" ht="23.25" hidden="1" customHeight="1">
      <c r="A90" s="2" t="b">
        <f>FALSE</f>
        <v>0</v>
      </c>
      <c r="P90" s="2"/>
    </row>
    <row r="91" spans="1:16" ht="23.25" hidden="1" customHeight="1">
      <c r="A91" s="2" t="b">
        <f>[1]Настройка!D10=1</f>
        <v>0</v>
      </c>
      <c r="G91" s="54" t="s">
        <v>23</v>
      </c>
      <c r="H91" s="55" t="s">
        <v>99</v>
      </c>
      <c r="I91" s="56" t="s">
        <v>100</v>
      </c>
      <c r="J91" s="57"/>
      <c r="K91" s="59"/>
      <c r="L91" s="40"/>
      <c r="M91" s="40"/>
      <c r="N91" s="40">
        <f>[1]Тариф!AA63</f>
        <v>0</v>
      </c>
      <c r="O91" s="40">
        <f>[1]Тариф!AB63</f>
        <v>0</v>
      </c>
    </row>
    <row r="92" spans="1:16" ht="23.25" hidden="1" customHeight="1">
      <c r="A92" s="2" t="b">
        <f>[1]Настройка!D10=1</f>
        <v>0</v>
      </c>
      <c r="G92" s="54" t="s">
        <v>26</v>
      </c>
      <c r="H92" s="55" t="s">
        <v>101</v>
      </c>
      <c r="I92" s="56" t="s">
        <v>102</v>
      </c>
      <c r="J92" s="57"/>
      <c r="K92" s="57"/>
      <c r="L92" s="57"/>
      <c r="M92" s="57"/>
      <c r="N92" s="57">
        <f>[1]Тариф!AA99</f>
        <v>0</v>
      </c>
      <c r="O92" s="57">
        <f>[1]Тариф!AB99</f>
        <v>0</v>
      </c>
    </row>
    <row r="93" spans="1:16" ht="18" hidden="1" customHeight="1">
      <c r="A93" s="2" t="b">
        <f>[1]Настройка!D10=1</f>
        <v>0</v>
      </c>
      <c r="G93" s="30" t="s">
        <v>32</v>
      </c>
      <c r="H93" s="31" t="s">
        <v>103</v>
      </c>
      <c r="I93" s="58" t="s">
        <v>102</v>
      </c>
      <c r="J93" s="40"/>
      <c r="K93" s="40"/>
      <c r="L93" s="40"/>
      <c r="M93" s="40"/>
      <c r="N93" s="40">
        <f>[1]Тариф!AA100</f>
        <v>0</v>
      </c>
      <c r="O93" s="40">
        <f>[1]Тариф!AB100</f>
        <v>0</v>
      </c>
    </row>
    <row r="94" spans="1:16" ht="23.25" hidden="1" customHeight="1">
      <c r="A94" s="2" t="b">
        <f>FALSE</f>
        <v>0</v>
      </c>
      <c r="P94" s="2"/>
    </row>
    <row r="95" spans="1:16" ht="23.25" hidden="1" customHeight="1">
      <c r="A95" s="2" t="b">
        <f>[1]Настройка!D11=1</f>
        <v>0</v>
      </c>
      <c r="G95" s="54" t="s">
        <v>23</v>
      </c>
      <c r="H95" s="55" t="s">
        <v>99</v>
      </c>
      <c r="I95" s="56" t="s">
        <v>100</v>
      </c>
      <c r="J95" s="57"/>
      <c r="K95" s="57"/>
      <c r="L95" s="57"/>
      <c r="M95" s="57"/>
      <c r="N95" s="57">
        <f>[1]Тариф!AA65</f>
        <v>0</v>
      </c>
      <c r="O95" s="57">
        <f>[1]Тариф!AB65</f>
        <v>0</v>
      </c>
    </row>
    <row r="96" spans="1:16" ht="23.25" hidden="1" customHeight="1">
      <c r="A96" s="2" t="b">
        <f>[1]Настройка!D11=1</f>
        <v>0</v>
      </c>
      <c r="G96" s="54" t="s">
        <v>26</v>
      </c>
      <c r="H96" s="55" t="s">
        <v>101</v>
      </c>
      <c r="I96" s="56" t="s">
        <v>102</v>
      </c>
      <c r="J96" s="57"/>
      <c r="K96" s="57"/>
      <c r="L96" s="57"/>
      <c r="M96" s="57"/>
      <c r="N96" s="57">
        <f>[1]Тариф!AA105</f>
        <v>0</v>
      </c>
      <c r="O96" s="57">
        <f>[1]Тариф!AB105</f>
        <v>0</v>
      </c>
    </row>
    <row r="97" spans="1:16" ht="18" hidden="1" customHeight="1">
      <c r="A97" s="2" t="b">
        <f>[1]Настройка!D11=1</f>
        <v>0</v>
      </c>
      <c r="G97" s="30" t="s">
        <v>32</v>
      </c>
      <c r="H97" s="31" t="s">
        <v>103</v>
      </c>
      <c r="I97" s="58" t="s">
        <v>102</v>
      </c>
      <c r="J97" s="40"/>
      <c r="K97" s="40"/>
      <c r="L97" s="40"/>
      <c r="M97" s="40"/>
      <c r="N97" s="40">
        <f>[1]Тариф!AA106</f>
        <v>10085.88315729736</v>
      </c>
      <c r="O97" s="40">
        <f>[1]Тариф!AB106</f>
        <v>10085.88315729736</v>
      </c>
    </row>
    <row r="98" spans="1:16" ht="23.25" hidden="1" customHeight="1">
      <c r="A98" s="2" t="b">
        <f>FALSE</f>
        <v>0</v>
      </c>
      <c r="P98" s="2"/>
    </row>
    <row r="99" spans="1:16" ht="23.25" hidden="1" customHeight="1">
      <c r="A99" s="2" t="b">
        <f>[1]Настройка!D12=1</f>
        <v>0</v>
      </c>
      <c r="G99" s="54" t="s">
        <v>23</v>
      </c>
      <c r="H99" s="55" t="s">
        <v>99</v>
      </c>
      <c r="I99" s="56" t="s">
        <v>100</v>
      </c>
      <c r="J99" s="57"/>
      <c r="K99" s="57"/>
      <c r="L99" s="57"/>
      <c r="M99" s="57"/>
      <c r="N99" s="57">
        <f>[1]Тариф!AA67</f>
        <v>0</v>
      </c>
      <c r="O99" s="57">
        <f>[1]Тариф!AB67</f>
        <v>0</v>
      </c>
    </row>
    <row r="100" spans="1:16" ht="23.25" hidden="1" customHeight="1">
      <c r="A100" s="2" t="b">
        <f>[1]Настройка!D12=1</f>
        <v>0</v>
      </c>
      <c r="G100" s="54" t="s">
        <v>26</v>
      </c>
      <c r="H100" s="55" t="s">
        <v>101</v>
      </c>
      <c r="I100" s="56" t="s">
        <v>102</v>
      </c>
      <c r="J100" s="57"/>
      <c r="K100" s="57"/>
      <c r="L100" s="57"/>
      <c r="M100" s="57"/>
      <c r="N100" s="57">
        <f>[1]Тариф!AA111</f>
        <v>0</v>
      </c>
      <c r="O100" s="57">
        <f>[1]Тариф!AB111</f>
        <v>0</v>
      </c>
    </row>
    <row r="101" spans="1:16" ht="18" hidden="1" customHeight="1">
      <c r="A101" s="2" t="b">
        <f>[1]Настройка!D12=1</f>
        <v>0</v>
      </c>
      <c r="G101" s="30" t="s">
        <v>32</v>
      </c>
      <c r="H101" s="31" t="s">
        <v>103</v>
      </c>
      <c r="I101" s="58" t="s">
        <v>102</v>
      </c>
      <c r="J101" s="40"/>
      <c r="K101" s="40"/>
      <c r="L101" s="40"/>
      <c r="M101" s="40"/>
      <c r="N101" s="40">
        <f>[1]Тариф!AA112</f>
        <v>0</v>
      </c>
      <c r="O101" s="40">
        <f>[1]Тариф!AB112</f>
        <v>0</v>
      </c>
    </row>
    <row r="102" spans="1:16" ht="23.25" hidden="1" customHeight="1">
      <c r="A102" s="2" t="b">
        <f>FALSE</f>
        <v>0</v>
      </c>
      <c r="P102" s="2"/>
    </row>
    <row r="103" spans="1:16" ht="23.25" customHeight="1">
      <c r="A103" s="2" t="b">
        <f>[1]Настройка!D13=1</f>
        <v>1</v>
      </c>
      <c r="G103" s="54" t="s">
        <v>23</v>
      </c>
      <c r="H103" s="55" t="s">
        <v>99</v>
      </c>
      <c r="I103" s="56" t="s">
        <v>100</v>
      </c>
      <c r="J103" s="57">
        <v>1077.8698999999999</v>
      </c>
      <c r="K103" s="57">
        <v>1116.39984</v>
      </c>
      <c r="L103" s="57">
        <v>1230.5844199999999</v>
      </c>
      <c r="M103" s="57">
        <v>1230.5844199999999</v>
      </c>
      <c r="N103" s="57">
        <v>1292.1089999999999</v>
      </c>
      <c r="O103" s="57">
        <v>1292.1089999999999</v>
      </c>
    </row>
    <row r="104" spans="1:16" ht="23.25" customHeight="1">
      <c r="A104" s="2" t="b">
        <f>[1]Настройка!D13=1</f>
        <v>1</v>
      </c>
      <c r="G104" s="54" t="s">
        <v>26</v>
      </c>
      <c r="H104" s="55" t="s">
        <v>101</v>
      </c>
      <c r="I104" s="56" t="s">
        <v>102</v>
      </c>
      <c r="J104" s="57">
        <v>59.66</v>
      </c>
      <c r="K104" s="57">
        <v>66.510000000000005</v>
      </c>
      <c r="L104" s="57">
        <v>103.37</v>
      </c>
      <c r="M104" s="57">
        <v>103.37</v>
      </c>
      <c r="N104" s="57">
        <v>109.53</v>
      </c>
      <c r="O104" s="57">
        <v>109.53</v>
      </c>
    </row>
    <row r="105" spans="1:16" ht="18" customHeight="1">
      <c r="A105" s="2" t="b">
        <f>[1]Настройка!D13=1</f>
        <v>1</v>
      </c>
      <c r="G105" s="30" t="s">
        <v>32</v>
      </c>
      <c r="H105" s="31" t="s">
        <v>103</v>
      </c>
      <c r="I105" s="58" t="s">
        <v>102</v>
      </c>
      <c r="J105" s="40">
        <v>3.0952199999999999</v>
      </c>
      <c r="K105" s="40">
        <v>3.11388</v>
      </c>
      <c r="L105" s="40">
        <v>3.3923399999999999</v>
      </c>
      <c r="M105" s="40">
        <v>3.3923399999999999</v>
      </c>
      <c r="N105" s="40">
        <v>3.57</v>
      </c>
      <c r="O105" s="40">
        <v>3.57</v>
      </c>
    </row>
    <row r="106" spans="1:16" ht="23.25" hidden="1" customHeight="1">
      <c r="A106" s="2" t="b">
        <f>FALSE</f>
        <v>0</v>
      </c>
      <c r="P106" s="2"/>
    </row>
    <row r="107" spans="1:16" s="61" customFormat="1" ht="23.25" hidden="1" customHeight="1">
      <c r="A107" s="60" t="b">
        <f>[1]Настройка!D14=1</f>
        <v>0</v>
      </c>
      <c r="B107" s="2"/>
      <c r="C107" s="2"/>
      <c r="D107" s="2"/>
      <c r="E107" s="2"/>
      <c r="F107" s="2"/>
      <c r="G107" s="54" t="s">
        <v>23</v>
      </c>
      <c r="H107" s="55" t="s">
        <v>99</v>
      </c>
      <c r="I107" s="56" t="s">
        <v>100</v>
      </c>
      <c r="J107" s="57"/>
      <c r="K107" s="57"/>
      <c r="L107" s="57"/>
      <c r="M107" s="57"/>
      <c r="N107" s="57"/>
      <c r="O107" s="57"/>
    </row>
    <row r="108" spans="1:16" s="61" customFormat="1" ht="23.25" hidden="1" customHeight="1">
      <c r="A108" s="60" t="b">
        <f>[1]Настройка!D14=1</f>
        <v>0</v>
      </c>
      <c r="B108" s="2"/>
      <c r="C108" s="2"/>
      <c r="D108" s="2"/>
      <c r="E108" s="2"/>
      <c r="F108" s="2"/>
      <c r="G108" s="54" t="s">
        <v>26</v>
      </c>
      <c r="H108" s="55" t="s">
        <v>101</v>
      </c>
      <c r="I108" s="56" t="s">
        <v>102</v>
      </c>
      <c r="J108" s="57"/>
      <c r="K108" s="57"/>
      <c r="L108" s="57"/>
      <c r="M108" s="57"/>
      <c r="N108" s="57"/>
      <c r="O108" s="57"/>
    </row>
    <row r="109" spans="1:16" s="61" customFormat="1" ht="18" hidden="1" customHeight="1">
      <c r="A109" s="60" t="b">
        <f>[1]Настройка!D14=1</f>
        <v>0</v>
      </c>
      <c r="B109" s="2"/>
      <c r="C109" s="2"/>
      <c r="D109" s="2"/>
      <c r="E109" s="2"/>
      <c r="F109" s="2"/>
      <c r="G109" s="30" t="s">
        <v>32</v>
      </c>
      <c r="H109" s="31" t="s">
        <v>103</v>
      </c>
      <c r="I109" s="58" t="s">
        <v>102</v>
      </c>
      <c r="J109" s="40"/>
      <c r="K109" s="40"/>
      <c r="L109" s="40"/>
      <c r="M109" s="40"/>
      <c r="N109" s="40"/>
      <c r="O109" s="40"/>
    </row>
    <row r="110" spans="1:16" ht="23.25" customHeight="1">
      <c r="P110" s="2"/>
    </row>
    <row r="111" spans="1:16" ht="23.25" customHeight="1">
      <c r="G111" s="62" t="s">
        <v>104</v>
      </c>
      <c r="H111" s="62"/>
      <c r="I111" s="62"/>
      <c r="J111" s="62"/>
      <c r="K111" s="62"/>
      <c r="L111" s="62"/>
      <c r="M111" s="62"/>
      <c r="N111" s="62"/>
      <c r="P111" s="2"/>
    </row>
    <row r="112" spans="1:16" ht="23.25" customHeight="1">
      <c r="G112" s="62" t="s">
        <v>105</v>
      </c>
      <c r="H112" s="62"/>
      <c r="I112" s="62"/>
      <c r="J112" s="62"/>
      <c r="K112" s="62"/>
      <c r="L112" s="62"/>
      <c r="M112" s="62"/>
      <c r="N112" s="62"/>
      <c r="P112" s="2"/>
    </row>
    <row r="113" spans="7:16" ht="23.25" customHeight="1">
      <c r="G113" s="62" t="s">
        <v>106</v>
      </c>
      <c r="H113" s="62"/>
      <c r="I113" s="62"/>
      <c r="J113" s="62"/>
      <c r="K113" s="62"/>
      <c r="L113" s="62"/>
      <c r="M113" s="62"/>
      <c r="N113" s="62"/>
      <c r="P113" s="2"/>
    </row>
    <row r="114" spans="7:16" ht="23.25" customHeight="1">
      <c r="G114" s="62" t="s">
        <v>107</v>
      </c>
      <c r="H114" s="62"/>
      <c r="I114" s="62"/>
      <c r="J114" s="62"/>
      <c r="K114" s="62"/>
      <c r="L114" s="62"/>
      <c r="M114" s="62"/>
      <c r="N114" s="62"/>
      <c r="P114" s="2"/>
    </row>
    <row r="115" spans="7:16" ht="23.25" customHeight="1">
      <c r="P115" s="2"/>
    </row>
    <row r="116" spans="7:16" ht="23.25" customHeight="1">
      <c r="P116" s="2"/>
    </row>
    <row r="117" spans="7:16" ht="23.25" customHeight="1">
      <c r="P117" s="2"/>
    </row>
    <row r="118" spans="7:16" ht="23.25" customHeight="1">
      <c r="P118" s="2"/>
    </row>
    <row r="119" spans="7:16" ht="23.25" customHeight="1">
      <c r="P119" s="2"/>
    </row>
    <row r="120" spans="7:16" ht="23.25" customHeight="1">
      <c r="P120" s="2"/>
    </row>
    <row r="121" spans="7:16" ht="23.25" customHeight="1">
      <c r="P121" s="2"/>
    </row>
    <row r="122" spans="7:16" ht="23.25" customHeight="1">
      <c r="P122" s="2"/>
    </row>
    <row r="123" spans="7:16" ht="23.25" customHeight="1">
      <c r="P123" s="2"/>
    </row>
    <row r="124" spans="7:16" ht="23.25" customHeight="1">
      <c r="P124" s="2"/>
    </row>
    <row r="125" spans="7:16" ht="23.25" customHeight="1">
      <c r="P125" s="2"/>
    </row>
    <row r="126" spans="7:16" ht="11.25" customHeight="1">
      <c r="G126" s="26"/>
      <c r="J126" s="63"/>
      <c r="K126" s="63"/>
      <c r="L126" s="63"/>
      <c r="M126" s="63"/>
      <c r="N126" s="63"/>
      <c r="O126" s="63"/>
    </row>
    <row r="127" spans="7:16" ht="11.25" customHeight="1">
      <c r="G127" s="4"/>
    </row>
    <row r="129" ht="11.25" customHeight="1"/>
    <row r="130" ht="11.25" customHeight="1"/>
    <row r="131" ht="11.25" customHeight="1"/>
    <row r="132" ht="11.25" customHeight="1"/>
  </sheetData>
  <sheetProtection formatColumns="0" formatRows="0" insertRows="0" deleteColumns="0" deleteRows="0" sort="0" autoFilter="0"/>
  <mergeCells count="42">
    <mergeCell ref="G77:I77"/>
    <mergeCell ref="G111:N111"/>
    <mergeCell ref="G112:N112"/>
    <mergeCell ref="G113:N113"/>
    <mergeCell ref="G114:N114"/>
    <mergeCell ref="G73:O73"/>
    <mergeCell ref="G75:H76"/>
    <mergeCell ref="I75:I76"/>
    <mergeCell ref="J75:K75"/>
    <mergeCell ref="L75:M75"/>
    <mergeCell ref="N75:O75"/>
    <mergeCell ref="G30:H30"/>
    <mergeCell ref="I30:L30"/>
    <mergeCell ref="G33:L33"/>
    <mergeCell ref="G36:H36"/>
    <mergeCell ref="G37:L37"/>
    <mergeCell ref="H63:J63"/>
    <mergeCell ref="G27:H27"/>
    <mergeCell ref="I27:L27"/>
    <mergeCell ref="G28:H28"/>
    <mergeCell ref="I28:L28"/>
    <mergeCell ref="G29:H29"/>
    <mergeCell ref="I29:L29"/>
    <mergeCell ref="G24:H24"/>
    <mergeCell ref="I24:L24"/>
    <mergeCell ref="G25:H25"/>
    <mergeCell ref="I25:L25"/>
    <mergeCell ref="G26:H26"/>
    <mergeCell ref="I26:L26"/>
    <mergeCell ref="G18:L18"/>
    <mergeCell ref="G20:H21"/>
    <mergeCell ref="I20:L21"/>
    <mergeCell ref="G22:H22"/>
    <mergeCell ref="I22:L22"/>
    <mergeCell ref="G23:H23"/>
    <mergeCell ref="I23:L23"/>
    <mergeCell ref="G8:K8"/>
    <mergeCell ref="G9:K9"/>
    <mergeCell ref="G10:K10"/>
    <mergeCell ref="G11:K11"/>
    <mergeCell ref="G13:K13"/>
    <mergeCell ref="G14:K14"/>
  </mergeCells>
  <dataValidations count="1">
    <dataValidation type="decimal" allowBlank="1" showErrorMessage="1" errorTitle="Ошибка" error="Допускается ввод только неотрицательных чисел!" sqref="J79:O81 J83:O85 J87:O89 J91:O93 J95:O97 J99:O101 J103:O105 J107:O109">
      <formula1>0</formula1>
      <formula2>9.99999999999999E+23</formula2>
    </dataValidation>
  </dataValidation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2"/>
  <sheetViews>
    <sheetView workbookViewId="0">
      <selection activeCell="R22" sqref="R22"/>
    </sheetView>
  </sheetViews>
  <sheetFormatPr defaultRowHeight="11.25"/>
  <cols>
    <col min="1" max="2" width="9.140625" style="64"/>
    <col min="3" max="3" width="13.5703125" style="64" customWidth="1"/>
    <col min="4" max="4" width="9.140625" style="64"/>
    <col min="5" max="5" width="11.28515625" style="64" customWidth="1"/>
    <col min="6" max="6" width="16.7109375" style="64" customWidth="1"/>
    <col min="7" max="7" width="16" style="64" customWidth="1"/>
    <col min="8" max="8" width="19.42578125" style="64" customWidth="1"/>
    <col min="9" max="9" width="18.140625" style="64" customWidth="1"/>
    <col min="10" max="11" width="18.85546875" style="64" customWidth="1"/>
    <col min="12" max="16384" width="9.140625" style="64"/>
  </cols>
  <sheetData>
    <row r="5" spans="2:11" ht="16.5">
      <c r="C5" s="65" t="s">
        <v>108</v>
      </c>
    </row>
    <row r="6" spans="2:11">
      <c r="C6" s="66" t="s">
        <v>109</v>
      </c>
      <c r="D6" s="66"/>
      <c r="E6" s="66"/>
      <c r="F6" s="66"/>
      <c r="G6" s="66"/>
      <c r="H6" s="66"/>
      <c r="I6" s="66"/>
      <c r="J6" s="66"/>
    </row>
    <row r="8" spans="2:11" hidden="1"/>
    <row r="9" spans="2:11" ht="12" thickBot="1"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2:11" ht="90" thickBot="1">
      <c r="B10" s="68" t="s">
        <v>110</v>
      </c>
      <c r="C10" s="68" t="s">
        <v>111</v>
      </c>
      <c r="D10" s="68" t="s">
        <v>112</v>
      </c>
      <c r="E10" s="69" t="s">
        <v>113</v>
      </c>
      <c r="F10" s="69" t="s">
        <v>114</v>
      </c>
      <c r="G10" s="69" t="s">
        <v>115</v>
      </c>
      <c r="H10" s="69" t="s">
        <v>116</v>
      </c>
      <c r="I10" s="69" t="s">
        <v>117</v>
      </c>
      <c r="J10" s="69" t="s">
        <v>118</v>
      </c>
      <c r="K10" s="69" t="s">
        <v>119</v>
      </c>
    </row>
    <row r="11" spans="2:11" ht="13.5" thickBot="1">
      <c r="B11" s="70"/>
      <c r="C11" s="70"/>
      <c r="D11" s="70"/>
      <c r="E11" s="71" t="s">
        <v>120</v>
      </c>
      <c r="F11" s="71" t="s">
        <v>36</v>
      </c>
      <c r="G11" s="71" t="s">
        <v>36</v>
      </c>
      <c r="H11" s="71" t="s">
        <v>36</v>
      </c>
      <c r="I11" s="71" t="s">
        <v>121</v>
      </c>
      <c r="J11" s="71" t="s">
        <v>122</v>
      </c>
      <c r="K11" s="71"/>
    </row>
    <row r="12" spans="2:11" ht="40.5" customHeight="1" thickBot="1">
      <c r="B12" s="72">
        <v>1</v>
      </c>
      <c r="C12" s="73" t="s">
        <v>123</v>
      </c>
      <c r="D12" s="74">
        <v>2020</v>
      </c>
      <c r="E12" s="75" t="s">
        <v>124</v>
      </c>
      <c r="F12" s="75" t="s">
        <v>87</v>
      </c>
      <c r="G12" s="75" t="s">
        <v>125</v>
      </c>
      <c r="H12" s="75" t="s">
        <v>126</v>
      </c>
      <c r="I12" s="76" t="s">
        <v>127</v>
      </c>
      <c r="J12" s="76" t="s">
        <v>128</v>
      </c>
      <c r="K12" s="75" t="s">
        <v>129</v>
      </c>
    </row>
    <row r="13" spans="2:11" ht="33.75" customHeight="1" thickBot="1">
      <c r="B13" s="77"/>
      <c r="C13" s="78"/>
      <c r="D13" s="74">
        <v>2021</v>
      </c>
      <c r="E13" s="75" t="s">
        <v>130</v>
      </c>
      <c r="F13" s="75" t="s">
        <v>87</v>
      </c>
      <c r="G13" s="75" t="s">
        <v>125</v>
      </c>
      <c r="H13" s="75" t="s">
        <v>126</v>
      </c>
      <c r="I13" s="76" t="s">
        <v>131</v>
      </c>
      <c r="J13" s="76" t="s">
        <v>132</v>
      </c>
      <c r="K13" s="75" t="s">
        <v>129</v>
      </c>
    </row>
    <row r="14" spans="2:11" ht="30" customHeight="1" thickBot="1">
      <c r="B14" s="77"/>
      <c r="C14" s="78"/>
      <c r="D14" s="74">
        <v>2022</v>
      </c>
      <c r="E14" s="75" t="s">
        <v>130</v>
      </c>
      <c r="F14" s="75" t="s">
        <v>87</v>
      </c>
      <c r="G14" s="75" t="s">
        <v>125</v>
      </c>
      <c r="H14" s="75" t="s">
        <v>126</v>
      </c>
      <c r="I14" s="76" t="s">
        <v>133</v>
      </c>
      <c r="J14" s="76" t="s">
        <v>134</v>
      </c>
      <c r="K14" s="75" t="s">
        <v>129</v>
      </c>
    </row>
    <row r="15" spans="2:11" ht="37.5" customHeight="1" thickBot="1">
      <c r="B15" s="77"/>
      <c r="C15" s="78"/>
      <c r="D15" s="74">
        <v>2023</v>
      </c>
      <c r="E15" s="75" t="s">
        <v>130</v>
      </c>
      <c r="F15" s="75" t="s">
        <v>87</v>
      </c>
      <c r="G15" s="75" t="s">
        <v>125</v>
      </c>
      <c r="H15" s="75" t="s">
        <v>126</v>
      </c>
      <c r="I15" s="76" t="s">
        <v>135</v>
      </c>
      <c r="J15" s="76" t="s">
        <v>136</v>
      </c>
      <c r="K15" s="79" t="s">
        <v>129</v>
      </c>
    </row>
    <row r="16" spans="2:11" ht="38.25" customHeight="1" thickBot="1">
      <c r="B16" s="80"/>
      <c r="C16" s="81"/>
      <c r="D16" s="74">
        <v>2024</v>
      </c>
      <c r="E16" s="75" t="s">
        <v>130</v>
      </c>
      <c r="F16" s="75" t="s">
        <v>87</v>
      </c>
      <c r="G16" s="75" t="s">
        <v>125</v>
      </c>
      <c r="H16" s="75" t="s">
        <v>126</v>
      </c>
      <c r="I16" s="82" t="s">
        <v>137</v>
      </c>
      <c r="J16" s="83" t="s">
        <v>138</v>
      </c>
      <c r="K16" s="84" t="s">
        <v>129</v>
      </c>
    </row>
    <row r="22" spans="5:5">
      <c r="E22" s="85"/>
    </row>
  </sheetData>
  <mergeCells count="6">
    <mergeCell ref="C6:J6"/>
    <mergeCell ref="B10:B11"/>
    <mergeCell ref="C10:C11"/>
    <mergeCell ref="D10:D11"/>
    <mergeCell ref="B12:B16"/>
    <mergeCell ref="C12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раскрытия информации</vt:lpstr>
      <vt:lpstr>Долгосрочные параметры </vt:lpstr>
      <vt:lpstr>FORM_INF_DISCL_vis_flags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2023-04-17T06:24:36Z</dcterms:created>
  <dcterms:modified xsi:type="dcterms:W3CDTF">2023-04-17T07:54:12Z</dcterms:modified>
</cp:coreProperties>
</file>