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245" windowWidth="15120" windowHeight="6870" tabRatio="895"/>
  </bookViews>
  <sheets>
    <sheet name="титул" sheetId="16" r:id="rId1"/>
    <sheet name="п.1.1" sheetId="10" r:id="rId2"/>
    <sheet name="п.1.2" sheetId="11" r:id="rId3"/>
    <sheet name="п.1.3" sheetId="12" r:id="rId4"/>
    <sheet name="п.1.4" sheetId="13" r:id="rId5"/>
    <sheet name="п.2.1" sheetId="1" r:id="rId6"/>
    <sheet name="п.2.2" sheetId="2" r:id="rId7"/>
    <sheet name="п.2.3, п.2.4" sheetId="9" r:id="rId8"/>
    <sheet name="п.3.1" sheetId="14" r:id="rId9"/>
    <sheet name="п.3.2, п.3.3" sheetId="25" r:id="rId10"/>
    <sheet name="п.3.4" sheetId="3" r:id="rId11"/>
    <sheet name="п.3.5" sheetId="4" state="hidden" r:id="rId12"/>
    <sheet name="3.5" sheetId="18" r:id="rId13"/>
    <sheet name="п.4.1" sheetId="5" r:id="rId14"/>
    <sheet name="п.4.2" sheetId="6" r:id="rId15"/>
    <sheet name="п.4.3" sheetId="7" r:id="rId16"/>
    <sheet name="п.4.4" sheetId="26" r:id="rId17"/>
    <sheet name="п.4.5" sheetId="27" r:id="rId18"/>
    <sheet name="п.4.6" sheetId="28" r:id="rId19"/>
    <sheet name="п.4.7" sheetId="29" r:id="rId20"/>
    <sheet name="п.4.8" sheetId="30" r:id="rId21"/>
    <sheet name="п. 4.9" sheetId="17" r:id="rId22"/>
    <sheet name="п.4.9" sheetId="8" state="hidden" r:id="rId23"/>
  </sheets>
  <definedNames>
    <definedName name="_xlnm.Print_Area" localSheetId="2">п.1.2!$A$1:$H$10</definedName>
    <definedName name="_xlnm.Print_Area" localSheetId="3">п.1.3!$A$1:$G$18</definedName>
    <definedName name="_xlnm.Print_Area" localSheetId="4">п.1.4!$A$1:$F$18</definedName>
    <definedName name="_xlnm.Print_Area" localSheetId="5">п.2.1!$A$1:$E$29</definedName>
    <definedName name="_xlnm.Print_Area" localSheetId="7">'п.2.3, п.2.4'!$A$1:$B$18</definedName>
    <definedName name="_xlnm.Print_Area" localSheetId="8">п.3.1!$A$1:$E$17</definedName>
    <definedName name="_xlnm.Print_Area" localSheetId="9">'п.3.2, п.3.3'!$A$1:$B$16</definedName>
    <definedName name="_xlnm.Print_Area" localSheetId="13">п.4.1!$A$1:$Q$28</definedName>
    <definedName name="_xlnm.Print_Area" localSheetId="14">п.4.2!$A$1:$K$14</definedName>
    <definedName name="_xlnm.Print_Area" localSheetId="16">п.4.4!$A$1:$B$13</definedName>
    <definedName name="_xlnm.Print_Area" localSheetId="17">п.4.5!$A$1:$B$13</definedName>
    <definedName name="_xlnm.Print_Area" localSheetId="18">п.4.6!$A$1:$B$13</definedName>
    <definedName name="_xlnm.Print_Area" localSheetId="19">п.4.7!$A$1:$C$12</definedName>
    <definedName name="_xlnm.Print_Area" localSheetId="20">п.4.8!$A$1:$B$12</definedName>
    <definedName name="_xlnm.Print_Area" localSheetId="0">титул!$A$1:$I$37</definedName>
  </definedNames>
  <calcPr calcId="145621"/>
</workbook>
</file>

<file path=xl/calcChain.xml><?xml version="1.0" encoding="utf-8"?>
<calcChain xmlns="http://schemas.openxmlformats.org/spreadsheetml/2006/main">
  <c r="A9" i="17" l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8" i="17"/>
  <c r="R8" i="3" l="1"/>
  <c r="E17" i="1" l="1"/>
  <c r="E16" i="1"/>
  <c r="E13" i="1"/>
  <c r="E12" i="1"/>
  <c r="E11" i="1"/>
  <c r="E8" i="1"/>
  <c r="E16" i="10" l="1"/>
  <c r="D11" i="12" l="1"/>
  <c r="D7" i="12"/>
  <c r="D5" i="12" s="1"/>
  <c r="D5" i="11"/>
  <c r="D20" i="10"/>
  <c r="D5" i="10" s="1"/>
  <c r="I9" i="2" l="1"/>
  <c r="E9" i="2"/>
  <c r="E5" i="11" l="1"/>
  <c r="E20" i="10"/>
  <c r="E5" i="10" l="1"/>
  <c r="K19" i="3" l="1"/>
  <c r="K15" i="3"/>
  <c r="D7" i="14" l="1"/>
  <c r="E11" i="12"/>
  <c r="E7" i="12"/>
  <c r="E5" i="12" l="1"/>
  <c r="E26" i="5" l="1"/>
  <c r="E25" i="5"/>
  <c r="E24" i="5"/>
  <c r="E10" i="5"/>
  <c r="E9" i="5"/>
  <c r="E8" i="5"/>
  <c r="R19" i="3"/>
  <c r="H19" i="3"/>
  <c r="E19" i="3"/>
  <c r="R15" i="3"/>
  <c r="H15" i="3"/>
  <c r="E15" i="3"/>
  <c r="R14" i="3"/>
  <c r="K14" i="3"/>
  <c r="H14" i="3"/>
  <c r="E14" i="3"/>
  <c r="R13" i="3"/>
  <c r="K13" i="3"/>
  <c r="H13" i="3"/>
  <c r="E13" i="3"/>
  <c r="R9" i="3"/>
  <c r="K9" i="3"/>
  <c r="H9" i="3"/>
  <c r="E9" i="3"/>
  <c r="K8" i="3"/>
  <c r="H8" i="3"/>
  <c r="E8" i="3"/>
  <c r="F8" i="10" l="1"/>
  <c r="F16" i="13" l="1"/>
  <c r="F15" i="13"/>
  <c r="F13" i="13"/>
  <c r="F12" i="13"/>
  <c r="F9" i="13"/>
  <c r="F17" i="12"/>
  <c r="F13" i="12"/>
  <c r="F12" i="12"/>
  <c r="F10" i="12"/>
  <c r="F9" i="12"/>
  <c r="F9" i="11"/>
  <c r="F8" i="11"/>
  <c r="F7" i="11"/>
  <c r="F11" i="12" l="1"/>
  <c r="F14" i="12"/>
  <c r="F7" i="12"/>
  <c r="F5" i="11"/>
  <c r="F22" i="10"/>
  <c r="F21" i="10"/>
  <c r="F18" i="10"/>
  <c r="F17" i="10"/>
  <c r="F14" i="10"/>
  <c r="F10" i="10"/>
  <c r="F20" i="10" l="1"/>
  <c r="F12" i="10"/>
  <c r="F5" i="12"/>
  <c r="F16" i="10"/>
  <c r="F5" i="10" l="1"/>
  <c r="E27" i="1"/>
  <c r="E26" i="1"/>
  <c r="E23" i="1"/>
  <c r="E22" i="1"/>
  <c r="E21" i="1"/>
  <c r="E18" i="1"/>
  <c r="S9" i="2" l="1"/>
  <c r="D9" i="2"/>
  <c r="G9" i="2"/>
  <c r="H9" i="2"/>
  <c r="K9" i="2"/>
  <c r="L9" i="2"/>
  <c r="M9" i="2"/>
  <c r="N9" i="2"/>
  <c r="O9" i="2"/>
  <c r="P9" i="2"/>
  <c r="Q9" i="2"/>
  <c r="R9" i="2"/>
  <c r="C9" i="2"/>
</calcChain>
</file>

<file path=xl/sharedStrings.xml><?xml version="1.0" encoding="utf-8"?>
<sst xmlns="http://schemas.openxmlformats.org/spreadsheetml/2006/main" count="1000" uniqueCount="265">
  <si>
    <t>N</t>
  </si>
  <si>
    <t>Показатель</t>
  </si>
  <si>
    <t>Значение показателя, годы</t>
  </si>
  <si>
    <t>Динамика изменения показателя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</si>
  <si>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</si>
  <si>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</si>
  <si>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</si>
  <si>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</si>
  <si>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</si>
  <si>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</si>
  <si>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1.1</t>
  </si>
  <si>
    <t>1.2</t>
  </si>
  <si>
    <t>1.3</t>
  </si>
  <si>
    <t>1.4</t>
  </si>
  <si>
    <t>2.1</t>
  </si>
  <si>
    <t>2.2</t>
  </si>
  <si>
    <t>2.3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</si>
  <si>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</si>
  <si>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</si>
  <si>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</si>
  <si>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</si>
  <si>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</si>
  <si>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</si>
  <si>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</si>
  <si>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</si>
  <si>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</si>
  <si>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</si>
  <si>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</si>
  <si>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</si>
  <si>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</si>
  <si>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Прочее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</si>
  <si>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</si>
  <si>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</si>
  <si>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</si>
  <si>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</si>
  <si>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</si>
  <si>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</si>
  <si>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</si>
  <si>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</si>
  <si>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</si>
  <si>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</si>
  <si>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</si>
  <si>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</si>
  <si>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</si>
  <si>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</si>
  <si>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</si>
  <si>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2.4</t>
  </si>
  <si>
    <t>3.1</t>
  </si>
  <si>
    <t>3.2</t>
  </si>
  <si>
    <t>3.3</t>
  </si>
  <si>
    <t>3.4</t>
  </si>
  <si>
    <t>4.1</t>
  </si>
  <si>
    <t>4.2</t>
  </si>
  <si>
    <t>4.3</t>
  </si>
  <si>
    <t>4.4</t>
  </si>
  <si>
    <t>5.1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</si>
  <si>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</si>
  <si>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</si>
  <si>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</si>
  <si>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</si>
  <si>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</si>
  <si>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</si>
  <si>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</si>
  <si>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Всего по сетевой организации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</si>
  <si>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</si>
  <si>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</si>
  <si>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</si>
  <si>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</si>
  <si>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</si>
  <si>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</si>
  <si>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</si>
  <si>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</si>
  <si>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</si>
  <si>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</si>
  <si>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</si>
  <si>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</si>
  <si>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</si>
  <si>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</si>
  <si>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</si>
  <si>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</si>
  <si>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</si>
  <si>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</si>
  <si>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</si>
  <si>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</si>
  <si>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</si>
  <si>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</si>
  <si>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</si>
  <si>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</si>
  <si>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</si>
  <si>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</si>
  <si>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 сельская местность/300 - городская местность</t>
  </si>
  <si>
    <t>Да</t>
  </si>
  <si>
    <t>КЛ</t>
  </si>
  <si>
    <t>ВЛ</t>
  </si>
  <si>
    <t>Нет</t>
  </si>
  <si>
    <t xml:space="preserve">3.5. Стоимость технологического присоединения к электрическим сетям сетевой организации 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</si>
  <si>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</si>
  <si>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</si>
  <si>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</si>
  <si>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</si>
  <si>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</si>
  <si>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</si>
  <si>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</si>
  <si>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</si>
  <si>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</si>
  <si>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</si>
  <si>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</si>
  <si>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</si>
  <si>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</si>
  <si>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</si>
  <si>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</si>
  <si>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</si>
  <si>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</si>
  <si>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</si>
  <si>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</si>
  <si>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</si>
  <si>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</si>
  <si>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</si>
  <si>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</si>
  <si>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</si>
  <si>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</si>
  <si>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</si>
  <si>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</si>
  <si>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</si>
  <si>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</si>
  <si>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</si>
  <si>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</si>
  <si>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</si>
  <si>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</si>
  <si>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</si>
  <si>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</si>
  <si>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</si>
  <si>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</si>
  <si>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</si>
  <si>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</si>
  <si>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</si>
  <si>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</si>
  <si>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</si>
  <si>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</si>
  <si>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</si>
  <si>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</si>
  <si>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4.9. Информация по обращениям потребителей.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</si>
  <si>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(ПSAIDI,план)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</si>
  <si>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(ПSAIFI,план)</t>
  </si>
  <si>
    <r>
      <t>Показатель средней продолжительности прекращений передачи электрической энергии, (П</t>
    </r>
    <r>
      <rPr>
        <sz val="8"/>
        <color theme="1"/>
        <rFont val="Times New Roman"/>
        <family val="1"/>
        <charset val="204"/>
      </rPr>
      <t>SAIDI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</si>
  <si>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энергии, (П</t>
    </r>
    <r>
      <rPr>
        <sz val="8"/>
        <color theme="1"/>
        <rFont val="Times New Roman"/>
        <family val="1"/>
        <charset val="204"/>
      </rPr>
      <t>SAIFI</t>
    </r>
    <r>
      <rPr>
        <sz val="12"/>
        <color theme="1"/>
        <rFont val="Times New Roman"/>
        <family val="1"/>
        <charset val="204"/>
      </rPr>
      <t>)</t>
    </r>
  </si>
  <si>
    <t>7.1</t>
  </si>
  <si>
    <t>7.2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</si>
  <si>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хозяйства),ПSAIDI,план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</si>
  <si>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ПSAIFI, план</t>
  </si>
  <si>
    <r>
      <t>Показатель средней продолжительности прекращений передачи электрической энергии (П</t>
    </r>
    <r>
      <rPr>
        <sz val="6"/>
        <color theme="1"/>
        <rFont val="Times New Roman"/>
        <family val="1"/>
        <charset val="204"/>
      </rPr>
      <t>SAIDI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</si>
  <si>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 (П</t>
    </r>
    <r>
      <rPr>
        <sz val="6"/>
        <color theme="1"/>
        <rFont val="Times New Roman"/>
        <family val="1"/>
        <charset val="204"/>
      </rPr>
      <t>SAIFI</t>
    </r>
    <r>
      <rPr>
        <sz val="12"/>
        <color theme="1"/>
        <rFont val="Times New Roman"/>
        <family val="1"/>
        <charset val="204"/>
      </rPr>
      <t>)</t>
    </r>
  </si>
  <si>
    <t>1.5</t>
  </si>
  <si>
    <t>1.6</t>
  </si>
  <si>
    <t>2.5</t>
  </si>
  <si>
    <t>2.6</t>
  </si>
  <si>
    <t>2.7</t>
  </si>
  <si>
    <t>2.8</t>
  </si>
  <si>
    <t>-</t>
  </si>
  <si>
    <t>Приложение N 7</t>
  </si>
  <si>
    <t>к Единым стандартам</t>
  </si>
  <si>
    <t>качества обслуживания сетевыми</t>
  </si>
  <si>
    <t>организациями потребителей</t>
  </si>
  <si>
    <t>услуг сетевых организаций</t>
  </si>
  <si>
    <t>динамика, %</t>
  </si>
  <si>
    <t>Наименование показателя</t>
  </si>
  <si>
    <t>Наименование мероприятия</t>
  </si>
  <si>
    <t xml:space="preserve">Сроки исполнения </t>
  </si>
  <si>
    <t>пункт обслуживания</t>
  </si>
  <si>
    <t xml:space="preserve">Информация по обращениям потребителей </t>
  </si>
  <si>
    <t>понедельник-пятница                             08.00-17.00 (перерыв на обед 12.00 -13.00)                                      суббота, воскресенье – выходной</t>
  </si>
  <si>
    <t>Стоимость технологического присоединения к электрическим сетям сетевой организации</t>
  </si>
  <si>
    <t xml:space="preserve">750
</t>
  </si>
  <si>
    <t xml:space="preserve">1000
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</si>
  <si>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</si>
  <si>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</si>
  <si>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2008).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</si>
  <si>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</si>
  <si>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2.3 Мероприятия, выполненные  сетевой организацией в целях повышения качества оказания услуг                                                                                       по передаче электрической энергии в отчетном периоде</t>
  </si>
  <si>
    <t>2.4. Прочая информация, которую сетевая организация считает целесообразной для включения в отчет, касающаяся качества оказания услуг по передаче электрической энергии</t>
  </si>
  <si>
    <t>1.1.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</si>
  <si>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</t>
  </si>
  <si>
    <t>1.3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</t>
  </si>
  <si>
    <t>1.4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</t>
  </si>
  <si>
    <t>2.1 Показатели качества услуг по передаче электрической энергии в целом по сетевой организации в отчетном периоде, а так же динамика по отношению к году, предшествующему отчетному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</si>
  <si>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</si>
  <si>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</t>
  </si>
  <si>
    <t>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</t>
  </si>
  <si>
    <t>3.4. Сведения о качестве услуг по технологическому присоединению к электрическим сетям сетевой организации</t>
  </si>
  <si>
    <t xml:space="preserve">4.2 Информация о деятельности офисов обслуживания потребителей
</t>
  </si>
  <si>
    <t>4.3. Информация о заочном обслуживании потребителей посредством телефонной связи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</si>
  <si>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</si>
  <si>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</t>
  </si>
  <si>
    <t>4.8. Мероприятия, выполняемые сетевой организацией в целях повышения качества обслуживания потребителей</t>
  </si>
  <si>
    <t>в т.ч.</t>
  </si>
  <si>
    <t>Максимальное количество потребителей услуг, всего</t>
  </si>
  <si>
    <t xml:space="preserve">в.т.ч. </t>
  </si>
  <si>
    <t>физические лица СН2</t>
  </si>
  <si>
    <t>2 категория надежности</t>
  </si>
  <si>
    <t>3 категория надежности</t>
  </si>
  <si>
    <t>физические лица НН</t>
  </si>
  <si>
    <t>юридические лица СН2</t>
  </si>
  <si>
    <t>Ед. изм.</t>
  </si>
  <si>
    <t>шт.</t>
  </si>
  <si>
    <t>юридические лица НН</t>
  </si>
  <si>
    <t xml:space="preserve"> Динамика изменения, %</t>
  </si>
  <si>
    <t xml:space="preserve">Максимальное количество точек поставки          </t>
  </si>
  <si>
    <t xml:space="preserve">физические лица                      </t>
  </si>
  <si>
    <t xml:space="preserve">юридические лица                    </t>
  </si>
  <si>
    <t xml:space="preserve">многоквартирные дома                                     </t>
  </si>
  <si>
    <t>Динамика изменения,%</t>
  </si>
  <si>
    <t>Длина линий электропередачи</t>
  </si>
  <si>
    <t>воздушные линии</t>
  </si>
  <si>
    <t>кабельные линии</t>
  </si>
  <si>
    <t>Количество подстанций</t>
  </si>
  <si>
    <t>110 кВ</t>
  </si>
  <si>
    <t>35 кВ</t>
  </si>
  <si>
    <t>6(10) кВ</t>
  </si>
  <si>
    <t>км.</t>
  </si>
  <si>
    <t>Тип оборудования</t>
  </si>
  <si>
    <t>Уровень физического износа, годы,%</t>
  </si>
  <si>
    <t>Воздушные линии электропередачи напряжением до и выше 1 кВ</t>
  </si>
  <si>
    <t>Кабельные линии напряжением до и выше 1 кВ</t>
  </si>
  <si>
    <t>Силовые трансформаторы                                   1-1000 кВА, 6/10/0,4 кВ</t>
  </si>
  <si>
    <t>ООО "ИНЗА СЕРВИС"</t>
  </si>
  <si>
    <t>Прочая информация, касающаяся качества оказания услуг по передаче электрической энергии, отсутствует.</t>
  </si>
  <si>
    <t xml:space="preserve">Объем трансформаторной мощностью центров питания, МВА </t>
  </si>
  <si>
    <t>Объем невостребованной мощности,  МВт</t>
  </si>
  <si>
    <t>Расчетный уровень напряжения</t>
  </si>
  <si>
    <r>
      <t>Объем мощности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Times New Roman"/>
        <family val="1"/>
        <charset val="204"/>
      </rPr>
      <t>энергопринимающих устройств, непосредственно (или опосредованно) присоединенных к центрам питания, МВт</t>
    </r>
  </si>
  <si>
    <t>1.  Прием заявок, оформление и выдача технической документации согласно договоров об осуществлении технологического присоединения энергопринимающих устройств потребителей.</t>
  </si>
  <si>
    <t>2. Выполнение комплекса организационно-технических мероприятий по созданию возможности присоединения объекта к электрическим сетям, в том числе по временному технологическому присоединению.</t>
  </si>
  <si>
    <t>3. Согласование проектной документации, предусматривающей технические решения, обеспечивающие выполнение технических условий при обращении потребителя.</t>
  </si>
  <si>
    <t>4. Восстановление утраченных документов о технологическом присоединении, переоформление документов о технологическом присоединении в связи со сменой собственника ранее присоединенных энергопринимающих устройств.</t>
  </si>
  <si>
    <t>Прочая информация, касающаяся предоставления услуг по технологическому присоединению, отсутствует.</t>
  </si>
  <si>
    <t>ООО «ИНЗА СЕРВИС»</t>
  </si>
  <si>
    <t xml:space="preserve">8-800 775 79 15
Inzaservis73@ yandex.ru
</t>
  </si>
  <si>
    <t xml:space="preserve">Оказание услуг по передаче э/э.
Осуществление технологического присоединения.
Восстановление ранее выданных документов о тех.присоединении либо выдача новых документов.
Установка, замена приборов учета э/э, проверка их работоспособности
</t>
  </si>
  <si>
    <t>Согласно действующего законодательства РФ.</t>
  </si>
  <si>
    <t>№ п/п</t>
  </si>
  <si>
    <t>Тема</t>
  </si>
  <si>
    <t>Результат опроса</t>
  </si>
  <si>
    <t>На официальном сайте ООО «ИНЗА СЕРВИС» размешены паспорта услуг  по передаче электрической энергии, технологическому присоединению и организации коммерческого учета электрической энергии.</t>
  </si>
  <si>
    <t>4. Проведение обходов-осмотров, технического обслуживания оборудования</t>
  </si>
  <si>
    <t>8-800-775-79-15</t>
  </si>
  <si>
    <t>СН-2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</si>
  <si>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</si>
  <si>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Доступность информации о процедуре технологического присоединения</t>
  </si>
  <si>
    <t>Качество предоставления информации по Вашим запросам</t>
  </si>
  <si>
    <t>Культура общения сотрудников ООО "ИНЗА СЕРВИС", с которыми Вам приходилось общаться</t>
  </si>
  <si>
    <t>Уровень клиентского сервиса по технологическому присоединению (время ожидания, комфорт пребывания в офисе нашей компании)</t>
  </si>
  <si>
    <t>Компетентность специалистов, занимающихся договорной работой в области технологического присоединения</t>
  </si>
  <si>
    <t>* - Калькулятор стоимости технологического присоединения находится на официальном сайте ООО "ИНЗА СЕРВИС", который позволяет автоматически рассчитывать стоимость технологического присоединения при вводе параметров, предусмотренных настоящим пунктом.</t>
  </si>
  <si>
    <t>Зарегистрировано наибольшее число обращений в категории: осуществление технологического присоединения</t>
  </si>
  <si>
    <t>Дополнительные услуги отсутствуют.</t>
  </si>
  <si>
    <t>3. Тепловизионное обследование электроустановок в целях поиска мест активных потерь электроэнергии в контактных соединениях</t>
  </si>
  <si>
    <t>2. Разработаны организационно-распорядительные документы направленные на систематизацию
документооборота и процессов технологического присоединения и оказания услуг по передаче электрической энергии</t>
  </si>
  <si>
    <t>1. Ремонт силовых трансформаторов</t>
  </si>
  <si>
    <t>+</t>
  </si>
  <si>
    <t>г. Ульяновск, ул.Полбина, д.65А</t>
  </si>
  <si>
    <t>Удовлетворенность деятельностью компании по процедуре технологического присоединения</t>
  </si>
  <si>
    <t>Информация о качестве обслуживания потребителей 
ООО «ИНЗА СЕРВИС» за 2022 год</t>
  </si>
  <si>
    <t>п. 2.3 в течение 2022 года</t>
  </si>
  <si>
    <t>2022 г.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</si>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</sst>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0.0000"/>
    <numFmt numFmtId="166" formatCode="0.0%"/>
    <numFmt numFmtId="167" formatCode="0.0"/>
    <numFmt numFmtId="168" formatCode="_-* #,##0_р_._-;\-* #,##0_р_._-;_-* &quot;-&quot;??_р_._-;_-@_-"/>
    <numFmt numFmtId="169" formatCode="#,##0_ ;\-#,##0\ "/>
    <numFmt numFmtId="170" formatCode="0.00000"/>
  </numFmts>
  <fonts count="29" x14ac:knownFonts="1"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name val="Tahoma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4" fontId="15" fillId="2" borderId="1" applyBorder="0">
      <alignment horizontal="right"/>
    </xf>
    <xf numFmtId="9" fontId="12" fillId="0" borderId="0" applyFont="0" applyFill="0" applyBorder="0" applyAlignment="0" applyProtection="0"/>
    <xf numFmtId="0" fontId="20" fillId="0" borderId="0"/>
  </cellStyleXfs>
  <cellXfs count="319">
    <xf numFmtId="0" fontId="0" fillId="0" borderId="0" xfId="0"/>
    <xf numFmtId="0" fontId="4" fillId="0" borderId="5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49" fontId="0" fillId="0" borderId="0" xfId="0" applyNumberFormat="1"/>
    <xf numFmtId="0" fontId="0" fillId="0" borderId="0" xfId="0" applyBorder="1" applyAlignment="1"/>
    <xf numFmtId="0" fontId="0" fillId="0" borderId="1" xfId="0" applyBorder="1" applyAlignment="1">
      <alignment horizontal="justify" vertical="top" wrapText="1"/>
    </xf>
    <xf numFmtId="0" fontId="0" fillId="0" borderId="0" xfId="0" applyBorder="1" applyAlignment="1">
      <alignment horizontal="center" textRotation="90"/>
    </xf>
    <xf numFmtId="0" fontId="0" fillId="0" borderId="1" xfId="0" applyBorder="1" applyAlignment="1">
      <alignment horizontal="right"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2" fontId="0" fillId="0" borderId="0" xfId="0" applyNumberFormat="1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top" wrapText="1"/>
    </xf>
    <xf numFmtId="165" fontId="0" fillId="0" borderId="0" xfId="0" applyNumberFormat="1"/>
    <xf numFmtId="0" fontId="4" fillId="0" borderId="7" xfId="0" applyFont="1" applyBorder="1" applyAlignment="1">
      <alignment horizontal="center" vertical="top" wrapText="1"/>
    </xf>
    <xf numFmtId="0" fontId="2" fillId="0" borderId="0" xfId="2"/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14" fillId="0" borderId="0" xfId="0" applyFont="1" applyAlignment="1"/>
    <xf numFmtId="0" fontId="14" fillId="0" borderId="0" xfId="0" applyFont="1"/>
    <xf numFmtId="0" fontId="4" fillId="0" borderId="10" xfId="0" applyFont="1" applyBorder="1" applyAlignment="1">
      <alignment horizontal="center" vertical="center" wrapText="1"/>
    </xf>
    <xf numFmtId="0" fontId="9" fillId="0" borderId="0" xfId="0" applyFont="1" applyAlignment="1"/>
    <xf numFmtId="0" fontId="16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4" fillId="0" borderId="0" xfId="0" applyFont="1" applyAlignment="1">
      <alignment horizontal="right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0" fillId="0" borderId="19" xfId="0" applyBorder="1"/>
    <xf numFmtId="0" fontId="9" fillId="0" borderId="0" xfId="0" applyFont="1" applyBorder="1" applyAlignment="1">
      <alignment vertical="center"/>
    </xf>
    <xf numFmtId="0" fontId="0" fillId="0" borderId="12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18" xfId="0" applyBorder="1" applyAlignment="1">
      <alignment horizontal="center" vertical="center" wrapText="1"/>
    </xf>
    <xf numFmtId="49" fontId="0" fillId="0" borderId="18" xfId="0" applyNumberFormat="1" applyBorder="1" applyAlignment="1">
      <alignment horizontal="center" wrapText="1"/>
    </xf>
    <xf numFmtId="49" fontId="0" fillId="0" borderId="18" xfId="0" applyNumberFormat="1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vertical="center" wrapText="1"/>
    </xf>
    <xf numFmtId="0" fontId="0" fillId="0" borderId="20" xfId="0" applyBorder="1" applyAlignment="1">
      <alignment horizontal="justify" vertical="top" wrapText="1"/>
    </xf>
    <xf numFmtId="0" fontId="9" fillId="0" borderId="0" xfId="0" applyFont="1" applyBorder="1" applyAlignment="1">
      <alignment horizontal="center" vertical="center" wrapText="1"/>
    </xf>
    <xf numFmtId="9" fontId="17" fillId="0" borderId="0" xfId="5" applyFont="1" applyBorder="1" applyAlignment="1">
      <alignment horizontal="center" vertical="top" wrapText="1"/>
    </xf>
    <xf numFmtId="0" fontId="11" fillId="0" borderId="1" xfId="1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20" fillId="0" borderId="0" xfId="6"/>
    <xf numFmtId="9" fontId="16" fillId="0" borderId="12" xfId="5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1" fillId="0" borderId="0" xfId="0" applyFont="1" applyAlignment="1">
      <alignment horizontal="justify" vertical="center"/>
    </xf>
    <xf numFmtId="0" fontId="22" fillId="0" borderId="0" xfId="6" applyFont="1" applyBorder="1" applyAlignment="1">
      <alignment horizontal="center"/>
    </xf>
    <xf numFmtId="0" fontId="22" fillId="0" borderId="10" xfId="6" applyFont="1" applyBorder="1" applyAlignment="1">
      <alignment horizontal="center"/>
    </xf>
    <xf numFmtId="0" fontId="22" fillId="0" borderId="10" xfId="6" applyFont="1" applyBorder="1" applyAlignment="1">
      <alignment horizontal="center" vertical="center" wrapText="1"/>
    </xf>
    <xf numFmtId="0" fontId="22" fillId="0" borderId="10" xfId="6" applyFont="1" applyBorder="1"/>
    <xf numFmtId="0" fontId="9" fillId="0" borderId="9" xfId="0" applyFont="1" applyBorder="1" applyAlignment="1">
      <alignment horizont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vertical="center" wrapText="1"/>
    </xf>
    <xf numFmtId="0" fontId="23" fillId="0" borderId="11" xfId="0" applyFont="1" applyBorder="1" applyAlignment="1">
      <alignment vertical="top" wrapText="1"/>
    </xf>
    <xf numFmtId="0" fontId="23" fillId="0" borderId="10" xfId="0" applyFont="1" applyBorder="1" applyAlignment="1">
      <alignment horizontal="justify" vertical="top" wrapText="1"/>
    </xf>
    <xf numFmtId="0" fontId="23" fillId="0" borderId="5" xfId="0" applyFont="1" applyBorder="1" applyAlignment="1">
      <alignment horizontal="justify" vertical="top" wrapText="1"/>
    </xf>
    <xf numFmtId="0" fontId="23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vertical="top" wrapText="1"/>
    </xf>
    <xf numFmtId="0" fontId="23" fillId="0" borderId="5" xfId="0" applyFont="1" applyBorder="1" applyAlignment="1">
      <alignment horizontal="center" vertical="center" wrapText="1"/>
    </xf>
    <xf numFmtId="49" fontId="23" fillId="0" borderId="3" xfId="0" applyNumberFormat="1" applyFont="1" applyBorder="1" applyAlignment="1">
      <alignment horizontal="center" vertical="center" wrapText="1"/>
    </xf>
    <xf numFmtId="0" fontId="0" fillId="0" borderId="0" xfId="0" applyFill="1"/>
    <xf numFmtId="0" fontId="0" fillId="0" borderId="18" xfId="0" applyFont="1" applyFill="1" applyBorder="1" applyAlignment="1">
      <alignment wrapText="1"/>
    </xf>
    <xf numFmtId="0" fontId="0" fillId="0" borderId="18" xfId="0" applyFont="1" applyFill="1" applyBorder="1"/>
    <xf numFmtId="0" fontId="0" fillId="0" borderId="19" xfId="0" applyFont="1" applyFill="1" applyBorder="1"/>
    <xf numFmtId="0" fontId="0" fillId="0" borderId="1" xfId="0" applyFont="1" applyFill="1" applyBorder="1" applyAlignment="1">
      <alignment horizontal="center"/>
    </xf>
    <xf numFmtId="2" fontId="16" fillId="0" borderId="12" xfId="5" applyNumberFormat="1" applyFont="1" applyBorder="1" applyAlignment="1">
      <alignment horizontal="center" vertical="center" wrapText="1"/>
    </xf>
    <xf numFmtId="167" fontId="16" fillId="0" borderId="12" xfId="5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3" fillId="0" borderId="5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/>
    <xf numFmtId="0" fontId="0" fillId="0" borderId="25" xfId="0" applyFont="1" applyFill="1" applyBorder="1" applyAlignment="1">
      <alignment horizontal="left"/>
    </xf>
    <xf numFmtId="0" fontId="0" fillId="0" borderId="29" xfId="0" applyFont="1" applyFill="1" applyBorder="1" applyAlignment="1">
      <alignment horizontal="center" wrapText="1"/>
    </xf>
    <xf numFmtId="0" fontId="18" fillId="0" borderId="13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24" xfId="0" applyFont="1" applyFill="1" applyBorder="1" applyAlignment="1">
      <alignment wrapText="1"/>
    </xf>
    <xf numFmtId="0" fontId="0" fillId="0" borderId="31" xfId="0" applyFont="1" applyFill="1" applyBorder="1" applyAlignment="1">
      <alignment horizontal="center" wrapText="1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12" fillId="0" borderId="32" xfId="2" applyFont="1" applyBorder="1" applyAlignment="1">
      <alignment horizontal="center" vertical="center" wrapText="1"/>
    </xf>
    <xf numFmtId="0" fontId="12" fillId="0" borderId="34" xfId="2" applyFont="1" applyBorder="1" applyAlignment="1">
      <alignment horizontal="center" vertical="center"/>
    </xf>
    <xf numFmtId="0" fontId="12" fillId="0" borderId="35" xfId="2" applyFont="1" applyBorder="1" applyAlignment="1">
      <alignment horizontal="center" vertical="center" wrapText="1"/>
    </xf>
    <xf numFmtId="0" fontId="12" fillId="0" borderId="36" xfId="2" applyFont="1" applyBorder="1" applyAlignment="1">
      <alignment wrapText="1"/>
    </xf>
    <xf numFmtId="0" fontId="12" fillId="0" borderId="14" xfId="2" applyFont="1" applyBorder="1" applyAlignment="1">
      <alignment horizontal="center"/>
    </xf>
    <xf numFmtId="0" fontId="12" fillId="0" borderId="18" xfId="2" applyFont="1" applyBorder="1"/>
    <xf numFmtId="0" fontId="12" fillId="0" borderId="1" xfId="2" applyFont="1" applyBorder="1" applyAlignment="1">
      <alignment horizontal="center"/>
    </xf>
    <xf numFmtId="0" fontId="12" fillId="0" borderId="19" xfId="2" applyFont="1" applyBorder="1"/>
    <xf numFmtId="0" fontId="12" fillId="0" borderId="20" xfId="2" applyFont="1" applyBorder="1" applyAlignment="1">
      <alignment horizont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0" borderId="18" xfId="0" applyBorder="1"/>
    <xf numFmtId="0" fontId="0" fillId="0" borderId="24" xfId="0" applyBorder="1"/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Font="1" applyBorder="1" applyAlignment="1">
      <alignment horizontal="justify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justify" vertical="center" wrapText="1"/>
    </xf>
    <xf numFmtId="49" fontId="0" fillId="0" borderId="18" xfId="0" applyNumberFormat="1" applyFont="1" applyBorder="1" applyAlignment="1">
      <alignment horizontal="center" vertical="center" wrapText="1"/>
    </xf>
    <xf numFmtId="49" fontId="27" fillId="0" borderId="18" xfId="0" applyNumberFormat="1" applyFont="1" applyBorder="1" applyAlignment="1">
      <alignment horizontal="center" vertical="center" wrapText="1"/>
    </xf>
    <xf numFmtId="49" fontId="0" fillId="0" borderId="19" xfId="0" applyNumberFormat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19" fillId="0" borderId="32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32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20" fillId="0" borderId="0" xfId="6" applyFill="1"/>
    <xf numFmtId="0" fontId="24" fillId="0" borderId="0" xfId="6" applyFont="1" applyFill="1" applyBorder="1" applyAlignment="1">
      <alignment horizontal="center"/>
    </xf>
    <xf numFmtId="2" fontId="17" fillId="0" borderId="1" xfId="0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vertical="center" wrapText="1"/>
    </xf>
    <xf numFmtId="0" fontId="0" fillId="0" borderId="18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167" fontId="0" fillId="0" borderId="5" xfId="5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64" fontId="22" fillId="0" borderId="10" xfId="6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166" fontId="4" fillId="0" borderId="5" xfId="5" applyNumberFormat="1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0" fillId="0" borderId="5" xfId="0" applyFill="1" applyBorder="1" applyAlignment="1">
      <alignment vertical="center" wrapText="1"/>
    </xf>
    <xf numFmtId="49" fontId="0" fillId="0" borderId="3" xfId="0" applyNumberForma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justify" vertical="top" wrapText="1"/>
    </xf>
    <xf numFmtId="0" fontId="0" fillId="0" borderId="5" xfId="0" applyFill="1" applyBorder="1" applyAlignment="1">
      <alignment vertical="top" wrapText="1"/>
    </xf>
    <xf numFmtId="49" fontId="0" fillId="0" borderId="0" xfId="0" applyNumberFormat="1" applyFill="1"/>
    <xf numFmtId="0" fontId="0" fillId="0" borderId="14" xfId="0" applyFont="1" applyFill="1" applyBorder="1" applyAlignment="1">
      <alignment horizontal="justify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 vertical="center" wrapText="1"/>
    </xf>
    <xf numFmtId="2" fontId="0" fillId="0" borderId="12" xfId="0" applyNumberFormat="1" applyFont="1" applyFill="1" applyBorder="1" applyAlignment="1">
      <alignment horizontal="center" vertical="center" wrapText="1"/>
    </xf>
    <xf numFmtId="2" fontId="0" fillId="0" borderId="12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justify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6" fillId="0" borderId="12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right" vertical="center" wrapText="1"/>
    </xf>
    <xf numFmtId="0" fontId="27" fillId="0" borderId="1" xfId="0" applyFont="1" applyFill="1" applyBorder="1" applyAlignment="1">
      <alignment horizontal="center" vertical="center" wrapText="1"/>
    </xf>
    <xf numFmtId="2" fontId="27" fillId="0" borderId="12" xfId="0" applyNumberFormat="1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right" vertical="center" wrapText="1"/>
    </xf>
    <xf numFmtId="0" fontId="0" fillId="0" borderId="20" xfId="0" applyFont="1" applyFill="1" applyBorder="1" applyAlignment="1">
      <alignment horizontal="center" vertical="center" wrapText="1"/>
    </xf>
    <xf numFmtId="2" fontId="26" fillId="0" borderId="21" xfId="0" applyNumberFormat="1" applyFont="1" applyFill="1" applyBorder="1" applyAlignment="1">
      <alignment horizontal="center" vertical="center" wrapText="1"/>
    </xf>
    <xf numFmtId="2" fontId="0" fillId="0" borderId="14" xfId="0" applyNumberFormat="1" applyFill="1" applyBorder="1" applyAlignment="1">
      <alignment horizontal="center"/>
    </xf>
    <xf numFmtId="167" fontId="0" fillId="0" borderId="23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67" fontId="0" fillId="0" borderId="12" xfId="0" applyNumberFormat="1" applyFill="1" applyBorder="1" applyAlignment="1">
      <alignment horizontal="center"/>
    </xf>
    <xf numFmtId="169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167" fontId="0" fillId="0" borderId="21" xfId="0" applyNumberFormat="1" applyFill="1" applyBorder="1" applyAlignment="1">
      <alignment horizontal="center"/>
    </xf>
    <xf numFmtId="0" fontId="12" fillId="0" borderId="14" xfId="2" applyFont="1" applyFill="1" applyBorder="1" applyAlignment="1">
      <alignment horizontal="center"/>
    </xf>
    <xf numFmtId="167" fontId="12" fillId="0" borderId="23" xfId="2" applyNumberFormat="1" applyFont="1" applyFill="1" applyBorder="1" applyAlignment="1">
      <alignment horizontal="center"/>
    </xf>
    <xf numFmtId="0" fontId="12" fillId="0" borderId="1" xfId="2" applyFont="1" applyFill="1" applyBorder="1" applyAlignment="1">
      <alignment horizontal="center"/>
    </xf>
    <xf numFmtId="167" fontId="12" fillId="0" borderId="12" xfId="2" applyNumberFormat="1" applyFont="1" applyFill="1" applyBorder="1" applyAlignment="1">
      <alignment horizontal="center"/>
    </xf>
    <xf numFmtId="0" fontId="12" fillId="0" borderId="20" xfId="2" applyFont="1" applyFill="1" applyBorder="1" applyAlignment="1">
      <alignment horizontal="center"/>
    </xf>
    <xf numFmtId="0" fontId="1" fillId="0" borderId="1" xfId="2" applyFont="1" applyFill="1" applyBorder="1" applyAlignment="1">
      <alignment horizontal="center"/>
    </xf>
    <xf numFmtId="0" fontId="1" fillId="0" borderId="12" xfId="2" applyFont="1" applyFill="1" applyBorder="1" applyAlignment="1">
      <alignment horizontal="center"/>
    </xf>
    <xf numFmtId="0" fontId="18" fillId="0" borderId="26" xfId="0" applyFont="1" applyFill="1" applyBorder="1" applyAlignment="1">
      <alignment horizontal="center"/>
    </xf>
    <xf numFmtId="167" fontId="0" fillId="0" borderId="12" xfId="0" applyNumberFormat="1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2" fontId="0" fillId="0" borderId="12" xfId="0" applyNumberFormat="1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2" fontId="0" fillId="0" borderId="21" xfId="0" applyNumberFormat="1" applyFont="1" applyFill="1" applyBorder="1" applyAlignment="1">
      <alignment horizont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168" fontId="0" fillId="0" borderId="1" xfId="0" applyNumberFormat="1" applyFont="1" applyFill="1" applyBorder="1" applyAlignment="1">
      <alignment horizontal="center" wrapText="1"/>
    </xf>
    <xf numFmtId="0" fontId="0" fillId="0" borderId="34" xfId="0" applyFont="1" applyFill="1" applyBorder="1" applyAlignment="1">
      <alignment horizontal="center" vertical="center"/>
    </xf>
    <xf numFmtId="170" fontId="17" fillId="0" borderId="1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167" fontId="0" fillId="3" borderId="5" xfId="5" applyNumberFormat="1" applyFont="1" applyFill="1" applyBorder="1" applyAlignment="1">
      <alignment horizontal="center" vertical="center" wrapText="1"/>
    </xf>
    <xf numFmtId="166" fontId="0" fillId="3" borderId="5" xfId="5" applyNumberFormat="1" applyFont="1" applyFill="1" applyBorder="1" applyAlignment="1">
      <alignment horizontal="center" vertical="center" wrapText="1"/>
    </xf>
    <xf numFmtId="0" fontId="22" fillId="3" borderId="10" xfId="6" applyFont="1" applyFill="1" applyBorder="1" applyAlignment="1">
      <alignment horizontal="center" vertical="center" textRotation="90" wrapText="1"/>
    </xf>
    <xf numFmtId="0" fontId="22" fillId="3" borderId="10" xfId="6" applyFont="1" applyFill="1" applyBorder="1" applyAlignment="1">
      <alignment horizontal="center" vertical="center" wrapText="1"/>
    </xf>
    <xf numFmtId="0" fontId="22" fillId="3" borderId="2" xfId="6" applyFont="1" applyFill="1" applyBorder="1" applyAlignment="1">
      <alignment horizontal="center" vertical="center" wrapText="1"/>
    </xf>
    <xf numFmtId="0" fontId="20" fillId="0" borderId="1" xfId="6" applyFill="1" applyBorder="1"/>
    <xf numFmtId="14" fontId="19" fillId="0" borderId="1" xfId="0" applyNumberFormat="1" applyFont="1" applyBorder="1" applyAlignment="1">
      <alignment horizontal="center" vertical="center" wrapText="1"/>
    </xf>
    <xf numFmtId="14" fontId="19" fillId="0" borderId="14" xfId="0" applyNumberFormat="1" applyFont="1" applyBorder="1" applyAlignment="1">
      <alignment horizontal="center" vertical="center" wrapText="1"/>
    </xf>
    <xf numFmtId="0" fontId="22" fillId="3" borderId="1" xfId="6" applyFont="1" applyFill="1" applyBorder="1" applyAlignment="1">
      <alignment horizontal="center" vertical="center" wrapText="1"/>
    </xf>
    <xf numFmtId="14" fontId="28" fillId="3" borderId="1" xfId="6" applyNumberFormat="1" applyFont="1" applyFill="1" applyBorder="1" applyAlignment="1">
      <alignment horizontal="center"/>
    </xf>
    <xf numFmtId="0" fontId="20" fillId="3" borderId="1" xfId="6" applyFill="1" applyBorder="1"/>
    <xf numFmtId="0" fontId="22" fillId="3" borderId="14" xfId="6" applyFont="1" applyFill="1" applyBorder="1" applyAlignment="1">
      <alignment horizontal="center" vertical="center" wrapText="1"/>
    </xf>
    <xf numFmtId="14" fontId="28" fillId="3" borderId="14" xfId="6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167" fontId="4" fillId="3" borderId="5" xfId="5" applyNumberFormat="1" applyFont="1" applyFill="1" applyBorder="1" applyAlignment="1">
      <alignment horizontal="center" vertical="center" wrapText="1"/>
    </xf>
    <xf numFmtId="166" fontId="4" fillId="3" borderId="5" xfId="5" applyNumberFormat="1" applyFont="1" applyFill="1" applyBorder="1" applyAlignment="1">
      <alignment horizontal="center" vertical="center" wrapText="1"/>
    </xf>
    <xf numFmtId="2" fontId="4" fillId="3" borderId="5" xfId="5" applyNumberFormat="1" applyFont="1" applyFill="1" applyBorder="1" applyAlignment="1">
      <alignment horizontal="center" vertical="center" wrapText="1"/>
    </xf>
    <xf numFmtId="0" fontId="20" fillId="0" borderId="14" xfId="6" applyFill="1" applyBorder="1" applyAlignment="1">
      <alignment horizontal="center"/>
    </xf>
    <xf numFmtId="0" fontId="20" fillId="0" borderId="1" xfId="6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9" fillId="0" borderId="24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top" wrapText="1"/>
    </xf>
    <xf numFmtId="49" fontId="0" fillId="0" borderId="0" xfId="0" applyNumberFormat="1" applyFill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49" fontId="0" fillId="0" borderId="2" xfId="0" applyNumberFormat="1" applyFill="1" applyBorder="1" applyAlignment="1">
      <alignment horizontal="center" vertical="top" wrapText="1"/>
    </xf>
    <xf numFmtId="49" fontId="0" fillId="0" borderId="7" xfId="0" applyNumberFormat="1" applyFill="1" applyBorder="1" applyAlignment="1">
      <alignment horizontal="center" vertical="top" wrapText="1"/>
    </xf>
    <xf numFmtId="49" fontId="0" fillId="0" borderId="3" xfId="0" applyNumberForma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3" fillId="0" borderId="0" xfId="6" applyFont="1" applyBorder="1" applyAlignment="1">
      <alignment horizontal="center"/>
    </xf>
    <xf numFmtId="0" fontId="22" fillId="0" borderId="10" xfId="6" applyFont="1" applyBorder="1" applyAlignment="1">
      <alignment horizontal="center" vertical="center" wrapText="1"/>
    </xf>
    <xf numFmtId="0" fontId="22" fillId="0" borderId="10" xfId="6" applyFont="1" applyBorder="1" applyAlignment="1">
      <alignment horizontal="center" vertical="center"/>
    </xf>
    <xf numFmtId="0" fontId="22" fillId="0" borderId="10" xfId="6" applyFont="1" applyBorder="1" applyAlignment="1"/>
    <xf numFmtId="0" fontId="9" fillId="0" borderId="0" xfId="0" applyFont="1" applyFill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20" fillId="0" borderId="0" xfId="6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3" fontId="23" fillId="0" borderId="2" xfId="0" applyNumberFormat="1" applyFont="1" applyFill="1" applyBorder="1" applyAlignment="1">
      <alignment horizontal="center" vertical="center" wrapText="1"/>
    </xf>
    <xf numFmtId="3" fontId="23" fillId="0" borderId="7" xfId="0" applyNumberFormat="1" applyFont="1" applyFill="1" applyBorder="1" applyAlignment="1">
      <alignment horizontal="center" vertical="center" wrapText="1"/>
    </xf>
    <xf numFmtId="3" fontId="23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22" fillId="3" borderId="10" xfId="6" applyFont="1" applyFill="1" applyBorder="1" applyAlignment="1">
      <alignment horizontal="center" vertical="center" wrapText="1"/>
    </xf>
    <xf numFmtId="0" fontId="13" fillId="0" borderId="0" xfId="6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165" fontId="0" fillId="0" borderId="20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</cellXfs>
  <cellStyles count="7">
    <cellStyle name="Значение" xfId="4"/>
    <cellStyle name="Обычный" xfId="0" builtinId="0" customBuiltin="1"/>
    <cellStyle name="Обычный 2" xfId="1"/>
    <cellStyle name="Обычный 2 3" xfId="3"/>
    <cellStyle name="Обычный 3" xfId="2"/>
    <cellStyle name="Обычный 4" xfId="6"/>
    <cellStyle name="Процентный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view="pageBreakPreview" zoomScaleSheetLayoutView="100" workbookViewId="0">
      <selection activeCell="O16" sqref="O16"/>
    </sheetView>
  </sheetViews>
  <sheetFormatPr defaultRowHeight="15.75" x14ac:dyDescent="0.25"/>
  <sheetData>
    <row r="1" spans="1:9" x14ac:dyDescent="0.25">
      <c r="I1" s="32" t="s">
        <v>159</v>
      </c>
    </row>
    <row r="2" spans="1:9" x14ac:dyDescent="0.25">
      <c r="I2" s="32" t="s">
        <v>160</v>
      </c>
    </row>
    <row r="3" spans="1:9" x14ac:dyDescent="0.25">
      <c r="I3" s="32" t="s">
        <v>161</v>
      </c>
    </row>
    <row r="4" spans="1:9" x14ac:dyDescent="0.25">
      <c r="I4" s="32" t="s">
        <v>162</v>
      </c>
    </row>
    <row r="5" spans="1:9" x14ac:dyDescent="0.25">
      <c r="I5" s="32" t="s">
        <v>163</v>
      </c>
    </row>
    <row r="11" spans="1:9" ht="39" customHeight="1" x14ac:dyDescent="0.25">
      <c r="A11" s="228" t="s">
        <v>261</v>
      </c>
      <c r="B11" s="228"/>
      <c r="C11" s="228"/>
      <c r="D11" s="228"/>
      <c r="E11" s="228"/>
      <c r="F11" s="228"/>
      <c r="G11" s="228"/>
      <c r="H11" s="228"/>
      <c r="I11" s="228"/>
    </row>
  </sheetData>
  <mergeCells count="1">
    <mergeCell ref="A11:I1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view="pageBreakPreview" zoomScaleSheetLayoutView="100" workbookViewId="0">
      <selection activeCell="G9" sqref="G9"/>
    </sheetView>
  </sheetViews>
  <sheetFormatPr defaultRowHeight="15.75" x14ac:dyDescent="0.25"/>
  <cols>
    <col min="1" max="1" width="65.5" customWidth="1"/>
    <col min="2" max="2" width="31.375" customWidth="1"/>
  </cols>
  <sheetData>
    <row r="1" spans="1:17" ht="16.5" customHeight="1" x14ac:dyDescent="0.25"/>
    <row r="3" spans="1:17" s="25" customFormat="1" ht="45" customHeight="1" x14ac:dyDescent="0.3">
      <c r="A3" s="228" t="s">
        <v>186</v>
      </c>
      <c r="B3" s="228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5" spans="1:17" ht="32.25" customHeight="1" x14ac:dyDescent="0.25">
      <c r="A5" s="264" t="s">
        <v>230</v>
      </c>
      <c r="B5" s="264"/>
      <c r="D5" s="133"/>
    </row>
    <row r="6" spans="1:17" ht="30.75" customHeight="1" x14ac:dyDescent="0.25">
      <c r="A6" s="263" t="s">
        <v>231</v>
      </c>
      <c r="B6" s="263"/>
      <c r="D6" s="133"/>
    </row>
    <row r="7" spans="1:17" ht="30.75" customHeight="1" x14ac:dyDescent="0.25">
      <c r="A7" s="263" t="s">
        <v>232</v>
      </c>
      <c r="B7" s="263"/>
      <c r="D7" s="133"/>
    </row>
    <row r="8" spans="1:17" ht="46.5" customHeight="1" x14ac:dyDescent="0.25">
      <c r="A8" s="263" t="s">
        <v>233</v>
      </c>
      <c r="B8" s="263"/>
      <c r="D8" s="133"/>
    </row>
    <row r="10" spans="1:17" ht="15" customHeight="1" x14ac:dyDescent="0.25">
      <c r="A10" s="52"/>
      <c r="B10" s="51"/>
    </row>
    <row r="11" spans="1:17" ht="51" customHeight="1" x14ac:dyDescent="0.25">
      <c r="A11" s="229" t="s">
        <v>187</v>
      </c>
      <c r="B11" s="229"/>
    </row>
    <row r="12" spans="1:17" ht="18.75" x14ac:dyDescent="0.25">
      <c r="A12" s="57"/>
      <c r="B12" s="14"/>
    </row>
    <row r="13" spans="1:17" x14ac:dyDescent="0.25">
      <c r="A13" s="256" t="s">
        <v>234</v>
      </c>
      <c r="B13" s="256"/>
    </row>
  </sheetData>
  <mergeCells count="7">
    <mergeCell ref="A13:B13"/>
    <mergeCell ref="A3:B3"/>
    <mergeCell ref="A11:B11"/>
    <mergeCell ref="A6:B6"/>
    <mergeCell ref="A5:B5"/>
    <mergeCell ref="A7:B7"/>
    <mergeCell ref="A8:B8"/>
  </mergeCells>
  <pageMargins left="0.7" right="0.7" top="0.75" bottom="0.75" header="0.3" footer="0.3"/>
  <pageSetup paperSize="9" scale="40" orientation="portrait" r:id="rId1"/>
  <colBreaks count="1" manualBreakCount="1">
    <brk id="2" max="3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9"/>
  <sheetViews>
    <sheetView zoomScale="85" zoomScaleNormal="85" workbookViewId="0">
      <selection activeCell="X10" sqref="X10"/>
    </sheetView>
  </sheetViews>
  <sheetFormatPr defaultRowHeight="15.75" x14ac:dyDescent="0.25"/>
  <cols>
    <col min="1" max="1" width="9" style="162"/>
    <col min="2" max="2" width="42.75" style="73" customWidth="1"/>
    <col min="3" max="3" width="8.375" style="73" customWidth="1"/>
    <col min="4" max="4" width="7.875" style="73" customWidth="1"/>
    <col min="5" max="5" width="11.5" style="73" customWidth="1"/>
    <col min="6" max="6" width="7.875" style="73" customWidth="1"/>
    <col min="7" max="7" width="8" style="73" customWidth="1"/>
    <col min="8" max="8" width="11.875" style="73" customWidth="1"/>
    <col min="9" max="10" width="7.625" style="73" customWidth="1"/>
    <col min="11" max="11" width="12" style="73" customWidth="1"/>
    <col min="12" max="12" width="7.75" style="73" customWidth="1"/>
    <col min="13" max="13" width="7.625" style="73" customWidth="1"/>
    <col min="14" max="14" width="12.125" style="73" customWidth="1"/>
    <col min="15" max="15" width="7.75" style="73" customWidth="1"/>
    <col min="16" max="16" width="7.25" style="73" customWidth="1"/>
    <col min="17" max="17" width="12" style="73" customWidth="1"/>
    <col min="18" max="16384" width="9" style="73"/>
  </cols>
  <sheetData>
    <row r="2" spans="1:18" x14ac:dyDescent="0.25">
      <c r="A2" s="265" t="s">
        <v>188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</row>
    <row r="3" spans="1:18" ht="16.5" thickBot="1" x14ac:dyDescent="0.3">
      <c r="A3" s="155"/>
      <c r="B3" s="155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5"/>
    </row>
    <row r="4" spans="1:18" ht="16.5" thickBot="1" x14ac:dyDescent="0.3">
      <c r="A4" s="266" t="s">
        <v>0</v>
      </c>
      <c r="B4" s="269" t="s">
        <v>1</v>
      </c>
      <c r="C4" s="272" t="s">
        <v>64</v>
      </c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4"/>
      <c r="R4" s="275" t="s">
        <v>65</v>
      </c>
    </row>
    <row r="5" spans="1:18" ht="16.5" thickBot="1" x14ac:dyDescent="0.3">
      <c r="A5" s="267"/>
      <c r="B5" s="270"/>
      <c r="C5" s="272" t="s">
        <v>66</v>
      </c>
      <c r="D5" s="273"/>
      <c r="E5" s="274"/>
      <c r="F5" s="272" t="s">
        <v>67</v>
      </c>
      <c r="G5" s="273"/>
      <c r="H5" s="274"/>
      <c r="I5" s="272" t="s">
        <v>68</v>
      </c>
      <c r="J5" s="273"/>
      <c r="K5" s="274"/>
      <c r="L5" s="272" t="s">
        <v>69</v>
      </c>
      <c r="M5" s="273"/>
      <c r="N5" s="274"/>
      <c r="O5" s="272" t="s">
        <v>70</v>
      </c>
      <c r="P5" s="273"/>
      <c r="Q5" s="274"/>
      <c r="R5" s="276"/>
    </row>
    <row r="6" spans="1:18" ht="63.75" thickBot="1" x14ac:dyDescent="0.3">
      <c r="A6" s="268"/>
      <c r="B6" s="271"/>
      <c r="C6" s="149">
        <v>2021</v>
      </c>
      <c r="D6" s="149">
        <v>2022</v>
      </c>
      <c r="E6" s="149" t="s">
        <v>71</v>
      </c>
      <c r="F6" s="149">
        <v>2021</v>
      </c>
      <c r="G6" s="149">
        <v>2022</v>
      </c>
      <c r="H6" s="149" t="s">
        <v>71</v>
      </c>
      <c r="I6" s="149">
        <v>2021</v>
      </c>
      <c r="J6" s="149">
        <v>2022</v>
      </c>
      <c r="K6" s="149" t="s">
        <v>71</v>
      </c>
      <c r="L6" s="149">
        <v>2021</v>
      </c>
      <c r="M6" s="149">
        <v>2022</v>
      </c>
      <c r="N6" s="149" t="s">
        <v>71</v>
      </c>
      <c r="O6" s="149">
        <v>2021</v>
      </c>
      <c r="P6" s="149">
        <v>2022</v>
      </c>
      <c r="Q6" s="149" t="s">
        <v>71</v>
      </c>
      <c r="R6" s="157"/>
    </row>
    <row r="7" spans="1:18" ht="16.5" thickBot="1" x14ac:dyDescent="0.3">
      <c r="A7" s="158">
        <v>1</v>
      </c>
      <c r="B7" s="159">
        <v>2</v>
      </c>
      <c r="C7" s="159">
        <v>3</v>
      </c>
      <c r="D7" s="159">
        <v>4</v>
      </c>
      <c r="E7" s="159">
        <v>5</v>
      </c>
      <c r="F7" s="159">
        <v>6</v>
      </c>
      <c r="G7" s="159">
        <v>7</v>
      </c>
      <c r="H7" s="159">
        <v>8</v>
      </c>
      <c r="I7" s="159">
        <v>9</v>
      </c>
      <c r="J7" s="159">
        <v>10</v>
      </c>
      <c r="K7" s="159">
        <v>11</v>
      </c>
      <c r="L7" s="159">
        <v>12</v>
      </c>
      <c r="M7" s="159">
        <v>13</v>
      </c>
      <c r="N7" s="159">
        <v>14</v>
      </c>
      <c r="O7" s="159">
        <v>15</v>
      </c>
      <c r="P7" s="159">
        <v>16</v>
      </c>
      <c r="Q7" s="159">
        <v>17</v>
      </c>
      <c r="R7" s="159">
        <v>18</v>
      </c>
    </row>
    <row r="8" spans="1:18" ht="32.25" thickBot="1" x14ac:dyDescent="0.3">
      <c r="A8" s="158">
        <v>1</v>
      </c>
      <c r="B8" s="160" t="s">
        <v>72</v>
      </c>
      <c r="C8" s="147">
        <v>165</v>
      </c>
      <c r="D8" s="207">
        <v>107</v>
      </c>
      <c r="E8" s="148">
        <f>(D8/C8)*100-100</f>
        <v>-35.151515151515156</v>
      </c>
      <c r="F8" s="149">
        <v>4</v>
      </c>
      <c r="G8" s="208">
        <v>6</v>
      </c>
      <c r="H8" s="209">
        <f>(G8/F8)*100-100</f>
        <v>50</v>
      </c>
      <c r="I8" s="208">
        <v>2</v>
      </c>
      <c r="J8" s="208">
        <v>1</v>
      </c>
      <c r="K8" s="209">
        <f>(J8/I8)*100-100</f>
        <v>-50</v>
      </c>
      <c r="L8" s="208">
        <v>0</v>
      </c>
      <c r="M8" s="208">
        <v>0</v>
      </c>
      <c r="N8" s="209">
        <v>0</v>
      </c>
      <c r="O8" s="208">
        <v>0</v>
      </c>
      <c r="P8" s="208">
        <v>0</v>
      </c>
      <c r="Q8" s="209" t="s">
        <v>158</v>
      </c>
      <c r="R8" s="208">
        <f>J8+G8+D8</f>
        <v>114</v>
      </c>
    </row>
    <row r="9" spans="1:18" ht="63.75" thickBot="1" x14ac:dyDescent="0.3">
      <c r="A9" s="158">
        <v>2</v>
      </c>
      <c r="B9" s="161" t="s">
        <v>73</v>
      </c>
      <c r="C9" s="147">
        <v>169</v>
      </c>
      <c r="D9" s="207">
        <v>103</v>
      </c>
      <c r="E9" s="148">
        <f>(D9/C9)*100-100</f>
        <v>-39.053254437869825</v>
      </c>
      <c r="F9" s="149">
        <v>4</v>
      </c>
      <c r="G9" s="208">
        <v>5</v>
      </c>
      <c r="H9" s="209">
        <f>(G9/F9)*100-100</f>
        <v>25</v>
      </c>
      <c r="I9" s="208">
        <v>2</v>
      </c>
      <c r="J9" s="208">
        <v>0</v>
      </c>
      <c r="K9" s="209">
        <f>(J9/I9)*100-100</f>
        <v>-100</v>
      </c>
      <c r="L9" s="208">
        <v>0</v>
      </c>
      <c r="M9" s="208">
        <v>0</v>
      </c>
      <c r="N9" s="209">
        <v>0</v>
      </c>
      <c r="O9" s="208">
        <v>0</v>
      </c>
      <c r="P9" s="208">
        <v>0</v>
      </c>
      <c r="Q9" s="210" t="s">
        <v>158</v>
      </c>
      <c r="R9" s="208">
        <f>J9+G9+D9</f>
        <v>108</v>
      </c>
    </row>
    <row r="10" spans="1:18" ht="111" thickBot="1" x14ac:dyDescent="0.3">
      <c r="A10" s="158">
        <v>3</v>
      </c>
      <c r="B10" s="161" t="s">
        <v>74</v>
      </c>
      <c r="C10" s="147">
        <v>0</v>
      </c>
      <c r="D10" s="207">
        <v>0</v>
      </c>
      <c r="E10" s="148" t="s">
        <v>158</v>
      </c>
      <c r="F10" s="149">
        <v>0</v>
      </c>
      <c r="G10" s="208">
        <v>0</v>
      </c>
      <c r="H10" s="209" t="s">
        <v>158</v>
      </c>
      <c r="I10" s="208">
        <v>0</v>
      </c>
      <c r="J10" s="208">
        <v>0</v>
      </c>
      <c r="K10" s="210" t="s">
        <v>158</v>
      </c>
      <c r="L10" s="208">
        <v>0</v>
      </c>
      <c r="M10" s="208">
        <v>0</v>
      </c>
      <c r="N10" s="210" t="s">
        <v>158</v>
      </c>
      <c r="O10" s="208">
        <v>0</v>
      </c>
      <c r="P10" s="208">
        <v>0</v>
      </c>
      <c r="Q10" s="210" t="s">
        <v>158</v>
      </c>
      <c r="R10" s="208">
        <v>0</v>
      </c>
    </row>
    <row r="11" spans="1:18" ht="16.5" thickBot="1" x14ac:dyDescent="0.3">
      <c r="A11" s="158" t="s">
        <v>47</v>
      </c>
      <c r="B11" s="161" t="s">
        <v>75</v>
      </c>
      <c r="C11" s="147">
        <v>0</v>
      </c>
      <c r="D11" s="207">
        <v>0</v>
      </c>
      <c r="E11" s="148"/>
      <c r="F11" s="149">
        <v>0</v>
      </c>
      <c r="G11" s="208">
        <v>0</v>
      </c>
      <c r="H11" s="209"/>
      <c r="I11" s="208">
        <v>0</v>
      </c>
      <c r="J11" s="208">
        <v>0</v>
      </c>
      <c r="K11" s="209"/>
      <c r="L11" s="208">
        <v>0</v>
      </c>
      <c r="M11" s="208">
        <v>0</v>
      </c>
      <c r="N11" s="209"/>
      <c r="O11" s="208">
        <v>0</v>
      </c>
      <c r="P11" s="208">
        <v>0</v>
      </c>
      <c r="Q11" s="210"/>
      <c r="R11" s="208">
        <v>0</v>
      </c>
    </row>
    <row r="12" spans="1:18" ht="16.5" thickBot="1" x14ac:dyDescent="0.3">
      <c r="A12" s="158" t="s">
        <v>48</v>
      </c>
      <c r="B12" s="161" t="s">
        <v>76</v>
      </c>
      <c r="C12" s="147">
        <v>0</v>
      </c>
      <c r="D12" s="207">
        <v>0</v>
      </c>
      <c r="E12" s="148"/>
      <c r="F12" s="149">
        <v>0</v>
      </c>
      <c r="G12" s="208">
        <v>0</v>
      </c>
      <c r="H12" s="209"/>
      <c r="I12" s="208">
        <v>0</v>
      </c>
      <c r="J12" s="208">
        <v>0</v>
      </c>
      <c r="K12" s="209"/>
      <c r="L12" s="208">
        <v>0</v>
      </c>
      <c r="M12" s="208">
        <v>0</v>
      </c>
      <c r="N12" s="209"/>
      <c r="O12" s="208">
        <v>0</v>
      </c>
      <c r="P12" s="208">
        <v>0</v>
      </c>
      <c r="Q12" s="210"/>
      <c r="R12" s="208">
        <v>0</v>
      </c>
    </row>
    <row r="13" spans="1:18" ht="63.75" thickBot="1" x14ac:dyDescent="0.3">
      <c r="A13" s="158">
        <v>4</v>
      </c>
      <c r="B13" s="161" t="s">
        <v>77</v>
      </c>
      <c r="C13" s="147">
        <v>10</v>
      </c>
      <c r="D13" s="207">
        <v>10</v>
      </c>
      <c r="E13" s="148">
        <f>(D13/C13)*100-100</f>
        <v>0</v>
      </c>
      <c r="F13" s="149">
        <v>7</v>
      </c>
      <c r="G13" s="208">
        <v>10</v>
      </c>
      <c r="H13" s="209">
        <f>(G13/F13)*100-100</f>
        <v>42.857142857142861</v>
      </c>
      <c r="I13" s="208">
        <v>9</v>
      </c>
      <c r="J13" s="208">
        <v>10</v>
      </c>
      <c r="K13" s="209">
        <f>(J13/I13)*100-100</f>
        <v>11.111111111111114</v>
      </c>
      <c r="L13" s="208" t="s">
        <v>158</v>
      </c>
      <c r="M13" s="208">
        <v>0</v>
      </c>
      <c r="N13" s="209"/>
      <c r="O13" s="208" t="s">
        <v>158</v>
      </c>
      <c r="P13" s="208">
        <v>0</v>
      </c>
      <c r="Q13" s="210" t="s">
        <v>158</v>
      </c>
      <c r="R13" s="208">
        <f>ROUND(AVERAGE(J13,G13,D13),2)</f>
        <v>10</v>
      </c>
    </row>
    <row r="14" spans="1:18" ht="48" thickBot="1" x14ac:dyDescent="0.3">
      <c r="A14" s="158">
        <v>5</v>
      </c>
      <c r="B14" s="161" t="s">
        <v>78</v>
      </c>
      <c r="C14" s="147">
        <v>169</v>
      </c>
      <c r="D14" s="207">
        <v>92</v>
      </c>
      <c r="E14" s="148">
        <f>(D14/C14)*100-100</f>
        <v>-45.562130177514796</v>
      </c>
      <c r="F14" s="149">
        <v>4</v>
      </c>
      <c r="G14" s="208">
        <v>4</v>
      </c>
      <c r="H14" s="209">
        <f>(G14/F14)*100-100</f>
        <v>0</v>
      </c>
      <c r="I14" s="208">
        <v>2</v>
      </c>
      <c r="J14" s="208">
        <v>0</v>
      </c>
      <c r="K14" s="209">
        <f>(J14/I14)*100-100</f>
        <v>-100</v>
      </c>
      <c r="L14" s="208">
        <v>0</v>
      </c>
      <c r="M14" s="208">
        <v>0</v>
      </c>
      <c r="N14" s="209"/>
      <c r="O14" s="208">
        <v>0</v>
      </c>
      <c r="P14" s="208">
        <v>0</v>
      </c>
      <c r="Q14" s="210" t="s">
        <v>158</v>
      </c>
      <c r="R14" s="208">
        <f>J14+G14+D14</f>
        <v>96</v>
      </c>
    </row>
    <row r="15" spans="1:18" ht="48" thickBot="1" x14ac:dyDescent="0.3">
      <c r="A15" s="158">
        <v>6</v>
      </c>
      <c r="B15" s="161" t="s">
        <v>79</v>
      </c>
      <c r="C15" s="147">
        <v>180</v>
      </c>
      <c r="D15" s="207">
        <v>94</v>
      </c>
      <c r="E15" s="148">
        <f>(D15/C15)*100-100</f>
        <v>-47.777777777777771</v>
      </c>
      <c r="F15" s="149">
        <v>4</v>
      </c>
      <c r="G15" s="208">
        <v>5</v>
      </c>
      <c r="H15" s="209">
        <f>(G15/F15)*100-100</f>
        <v>25</v>
      </c>
      <c r="I15" s="208">
        <v>2</v>
      </c>
      <c r="J15" s="208">
        <v>0</v>
      </c>
      <c r="K15" s="209">
        <f>(J15/I15)*100-100</f>
        <v>-100</v>
      </c>
      <c r="L15" s="208">
        <v>0</v>
      </c>
      <c r="M15" s="208">
        <v>0</v>
      </c>
      <c r="N15" s="209"/>
      <c r="O15" s="208">
        <v>0</v>
      </c>
      <c r="P15" s="208">
        <v>0</v>
      </c>
      <c r="Q15" s="210" t="s">
        <v>158</v>
      </c>
      <c r="R15" s="208">
        <f>J15+G15+D15</f>
        <v>99</v>
      </c>
    </row>
    <row r="16" spans="1:18" ht="111" thickBot="1" x14ac:dyDescent="0.3">
      <c r="A16" s="158">
        <v>7</v>
      </c>
      <c r="B16" s="161" t="s">
        <v>80</v>
      </c>
      <c r="C16" s="147">
        <v>0</v>
      </c>
      <c r="D16" s="207">
        <v>0</v>
      </c>
      <c r="E16" s="148"/>
      <c r="F16" s="149">
        <v>0</v>
      </c>
      <c r="G16" s="208">
        <v>0</v>
      </c>
      <c r="H16" s="209"/>
      <c r="I16" s="208">
        <v>0</v>
      </c>
      <c r="J16" s="208">
        <v>0</v>
      </c>
      <c r="K16" s="209"/>
      <c r="L16" s="208">
        <v>0</v>
      </c>
      <c r="M16" s="208">
        <v>0</v>
      </c>
      <c r="N16" s="209"/>
      <c r="O16" s="208">
        <v>0</v>
      </c>
      <c r="P16" s="208">
        <v>0</v>
      </c>
      <c r="Q16" s="210" t="s">
        <v>158</v>
      </c>
      <c r="R16" s="208">
        <v>0</v>
      </c>
    </row>
    <row r="17" spans="1:18" ht="16.5" thickBot="1" x14ac:dyDescent="0.3">
      <c r="A17" s="158" t="s">
        <v>146</v>
      </c>
      <c r="B17" s="161" t="s">
        <v>75</v>
      </c>
      <c r="C17" s="147">
        <v>0</v>
      </c>
      <c r="D17" s="207">
        <v>0</v>
      </c>
      <c r="E17" s="148"/>
      <c r="F17" s="149">
        <v>0</v>
      </c>
      <c r="G17" s="208">
        <v>0</v>
      </c>
      <c r="H17" s="209"/>
      <c r="I17" s="208">
        <v>0</v>
      </c>
      <c r="J17" s="208">
        <v>0</v>
      </c>
      <c r="K17" s="209"/>
      <c r="L17" s="208">
        <v>0</v>
      </c>
      <c r="M17" s="208">
        <v>0</v>
      </c>
      <c r="N17" s="209"/>
      <c r="O17" s="208">
        <v>0</v>
      </c>
      <c r="P17" s="208">
        <v>0</v>
      </c>
      <c r="Q17" s="210"/>
      <c r="R17" s="208">
        <v>0</v>
      </c>
    </row>
    <row r="18" spans="1:18" ht="16.5" thickBot="1" x14ac:dyDescent="0.3">
      <c r="A18" s="158" t="s">
        <v>147</v>
      </c>
      <c r="B18" s="161" t="s">
        <v>81</v>
      </c>
      <c r="C18" s="147">
        <v>0</v>
      </c>
      <c r="D18" s="207">
        <v>0</v>
      </c>
      <c r="E18" s="148"/>
      <c r="F18" s="149">
        <v>0</v>
      </c>
      <c r="G18" s="208">
        <v>0</v>
      </c>
      <c r="H18" s="209"/>
      <c r="I18" s="208">
        <v>0</v>
      </c>
      <c r="J18" s="208">
        <v>0</v>
      </c>
      <c r="K18" s="209"/>
      <c r="L18" s="208">
        <v>0</v>
      </c>
      <c r="M18" s="208">
        <v>0</v>
      </c>
      <c r="N18" s="209"/>
      <c r="O18" s="208">
        <v>0</v>
      </c>
      <c r="P18" s="208">
        <v>0</v>
      </c>
      <c r="Q18" s="210"/>
      <c r="R18" s="208">
        <v>0</v>
      </c>
    </row>
    <row r="19" spans="1:18" ht="48" thickBot="1" x14ac:dyDescent="0.3">
      <c r="A19" s="158">
        <v>8</v>
      </c>
      <c r="B19" s="161" t="s">
        <v>82</v>
      </c>
      <c r="C19" s="147">
        <v>35</v>
      </c>
      <c r="D19" s="207">
        <v>30</v>
      </c>
      <c r="E19" s="148">
        <f>(D19/C19)*100-100</f>
        <v>-14.285714285714292</v>
      </c>
      <c r="F19" s="149">
        <v>56</v>
      </c>
      <c r="G19" s="208">
        <v>45</v>
      </c>
      <c r="H19" s="209">
        <f>(G19/F19)*100-100</f>
        <v>-19.642857142857139</v>
      </c>
      <c r="I19" s="208">
        <v>194</v>
      </c>
      <c r="J19" s="208">
        <v>0</v>
      </c>
      <c r="K19" s="209">
        <f>(J19/I19)*100-100</f>
        <v>-100</v>
      </c>
      <c r="L19" s="208" t="s">
        <v>158</v>
      </c>
      <c r="M19" s="208">
        <v>0</v>
      </c>
      <c r="N19" s="209"/>
      <c r="O19" s="208" t="s">
        <v>158</v>
      </c>
      <c r="P19" s="208">
        <v>0</v>
      </c>
      <c r="Q19" s="210"/>
      <c r="R19" s="208">
        <f>ROUND(AVERAGE(J19,G19,D19),2)</f>
        <v>25</v>
      </c>
    </row>
  </sheetData>
  <mergeCells count="10">
    <mergeCell ref="A2:R2"/>
    <mergeCell ref="A4:A6"/>
    <mergeCell ref="B4:B6"/>
    <mergeCell ref="C4:Q4"/>
    <mergeCell ref="R4:R5"/>
    <mergeCell ref="C5:E5"/>
    <mergeCell ref="F5:H5"/>
    <mergeCell ref="I5:K5"/>
    <mergeCell ref="L5:N5"/>
    <mergeCell ref="O5:Q5"/>
  </mergeCells>
  <pageMargins left="0.37" right="0.36" top="0.74803149606299213" bottom="0.74803149606299213" header="0.31496062992125984" footer="0.31496062992125984"/>
  <pageSetup paperSize="9" scale="6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23"/>
  <sheetViews>
    <sheetView view="pageBreakPreview" zoomScale="115" zoomScaleSheetLayoutView="115" workbookViewId="0">
      <selection activeCell="A8" sqref="A8:A11"/>
    </sheetView>
  </sheetViews>
  <sheetFormatPr defaultRowHeight="15.75" x14ac:dyDescent="0.25"/>
  <cols>
    <col min="1" max="1" width="20.625" customWidth="1"/>
    <col min="2" max="2" width="12.875" customWidth="1"/>
    <col min="3" max="3" width="10.625" customWidth="1"/>
  </cols>
  <sheetData>
    <row r="4" spans="1:11" ht="16.5" thickBot="1" x14ac:dyDescent="0.3">
      <c r="A4" s="280" t="s">
        <v>95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</row>
    <row r="5" spans="1:11" ht="38.25" customHeight="1" thickBot="1" x14ac:dyDescent="0.3">
      <c r="A5" s="277" t="s">
        <v>83</v>
      </c>
      <c r="B5" s="279"/>
      <c r="C5" s="278"/>
      <c r="D5" s="277">
        <v>15</v>
      </c>
      <c r="E5" s="278"/>
      <c r="F5" s="277">
        <v>150</v>
      </c>
      <c r="G5" s="278"/>
      <c r="H5" s="277">
        <v>250</v>
      </c>
      <c r="I5" s="278"/>
      <c r="J5" s="277">
        <v>670</v>
      </c>
      <c r="K5" s="278"/>
    </row>
    <row r="6" spans="1:11" ht="16.5" thickBot="1" x14ac:dyDescent="0.3">
      <c r="A6" s="277" t="s">
        <v>84</v>
      </c>
      <c r="B6" s="279"/>
      <c r="C6" s="278"/>
      <c r="D6" s="4" t="s">
        <v>85</v>
      </c>
      <c r="E6" s="4" t="s">
        <v>86</v>
      </c>
      <c r="F6" s="4" t="s">
        <v>85</v>
      </c>
      <c r="G6" s="4" t="s">
        <v>86</v>
      </c>
      <c r="H6" s="4" t="s">
        <v>85</v>
      </c>
      <c r="I6" s="4" t="s">
        <v>86</v>
      </c>
      <c r="J6" s="4" t="s">
        <v>85</v>
      </c>
      <c r="K6" s="4" t="s">
        <v>86</v>
      </c>
    </row>
    <row r="7" spans="1:11" ht="39" thickBot="1" x14ac:dyDescent="0.3">
      <c r="A7" s="2" t="s">
        <v>87</v>
      </c>
      <c r="B7" s="4" t="s">
        <v>88</v>
      </c>
      <c r="C7" s="4" t="s">
        <v>89</v>
      </c>
      <c r="D7" s="1"/>
      <c r="E7" s="1"/>
      <c r="F7" s="1"/>
      <c r="G7" s="1"/>
      <c r="H7" s="1"/>
      <c r="I7" s="1"/>
      <c r="J7" s="1"/>
      <c r="K7" s="1"/>
    </row>
    <row r="8" spans="1:11" ht="16.5" thickBot="1" x14ac:dyDescent="0.3">
      <c r="A8" s="281" t="s">
        <v>90</v>
      </c>
      <c r="B8" s="281" t="s">
        <v>91</v>
      </c>
      <c r="C8" s="6" t="s">
        <v>92</v>
      </c>
      <c r="D8" s="1"/>
      <c r="E8" s="1"/>
      <c r="F8" s="1"/>
      <c r="G8" s="1"/>
      <c r="H8" s="1"/>
      <c r="I8" s="1"/>
      <c r="J8" s="1"/>
      <c r="K8" s="1"/>
    </row>
    <row r="9" spans="1:11" ht="16.5" thickBot="1" x14ac:dyDescent="0.3">
      <c r="A9" s="282"/>
      <c r="B9" s="283"/>
      <c r="C9" s="6" t="s">
        <v>93</v>
      </c>
      <c r="D9" s="1"/>
      <c r="E9" s="1"/>
      <c r="F9" s="1"/>
      <c r="G9" s="1"/>
      <c r="H9" s="1"/>
      <c r="I9" s="1"/>
      <c r="J9" s="1"/>
      <c r="K9" s="1"/>
    </row>
    <row r="10" spans="1:11" ht="16.5" thickBot="1" x14ac:dyDescent="0.3">
      <c r="A10" s="282"/>
      <c r="B10" s="281" t="s">
        <v>94</v>
      </c>
      <c r="C10" s="6" t="s">
        <v>92</v>
      </c>
      <c r="D10" s="1"/>
      <c r="E10" s="1"/>
      <c r="F10" s="1"/>
      <c r="G10" s="1"/>
      <c r="H10" s="1"/>
      <c r="I10" s="1"/>
      <c r="J10" s="1"/>
      <c r="K10" s="1"/>
    </row>
    <row r="11" spans="1:11" ht="16.5" thickBot="1" x14ac:dyDescent="0.3">
      <c r="A11" s="283"/>
      <c r="B11" s="283"/>
      <c r="C11" s="6" t="s">
        <v>93</v>
      </c>
      <c r="D11" s="1"/>
      <c r="E11" s="1"/>
      <c r="F11" s="1"/>
      <c r="G11" s="1"/>
      <c r="H11" s="1"/>
      <c r="I11" s="1"/>
      <c r="J11" s="1"/>
      <c r="K11" s="1"/>
    </row>
    <row r="12" spans="1:11" ht="16.5" thickBot="1" x14ac:dyDescent="0.3">
      <c r="A12" s="281">
        <v>750</v>
      </c>
      <c r="B12" s="281" t="s">
        <v>91</v>
      </c>
      <c r="C12" s="6" t="s">
        <v>92</v>
      </c>
      <c r="D12" s="1"/>
      <c r="E12" s="1"/>
      <c r="F12" s="1"/>
      <c r="G12" s="1"/>
      <c r="H12" s="1"/>
      <c r="I12" s="1"/>
      <c r="J12" s="1"/>
      <c r="K12" s="1"/>
    </row>
    <row r="13" spans="1:11" ht="16.5" thickBot="1" x14ac:dyDescent="0.3">
      <c r="A13" s="282"/>
      <c r="B13" s="283"/>
      <c r="C13" s="6" t="s">
        <v>93</v>
      </c>
      <c r="D13" s="1"/>
      <c r="E13" s="1"/>
      <c r="F13" s="1"/>
      <c r="G13" s="1"/>
      <c r="H13" s="1"/>
      <c r="I13" s="1"/>
      <c r="J13" s="1"/>
      <c r="K13" s="1"/>
    </row>
    <row r="14" spans="1:11" ht="16.5" thickBot="1" x14ac:dyDescent="0.3">
      <c r="A14" s="282"/>
      <c r="B14" s="281" t="s">
        <v>94</v>
      </c>
      <c r="C14" s="6" t="s">
        <v>92</v>
      </c>
      <c r="D14" s="1"/>
      <c r="E14" s="1"/>
      <c r="F14" s="1"/>
      <c r="G14" s="1"/>
      <c r="H14" s="1"/>
      <c r="I14" s="1"/>
      <c r="J14" s="1"/>
      <c r="K14" s="1"/>
    </row>
    <row r="15" spans="1:11" ht="16.5" thickBot="1" x14ac:dyDescent="0.3">
      <c r="A15" s="283"/>
      <c r="B15" s="283"/>
      <c r="C15" s="6" t="s">
        <v>93</v>
      </c>
      <c r="D15" s="1"/>
      <c r="E15" s="1"/>
      <c r="F15" s="1"/>
      <c r="G15" s="1"/>
      <c r="H15" s="1"/>
      <c r="I15" s="1"/>
      <c r="J15" s="1"/>
      <c r="K15" s="1"/>
    </row>
    <row r="16" spans="1:11" ht="16.5" thickBot="1" x14ac:dyDescent="0.3">
      <c r="A16" s="281">
        <v>1000</v>
      </c>
      <c r="B16" s="281" t="s">
        <v>91</v>
      </c>
      <c r="C16" s="6" t="s">
        <v>92</v>
      </c>
      <c r="D16" s="1"/>
      <c r="E16" s="1"/>
      <c r="F16" s="1"/>
      <c r="G16" s="1"/>
      <c r="H16" s="1"/>
      <c r="I16" s="1"/>
      <c r="J16" s="1"/>
      <c r="K16" s="1"/>
    </row>
    <row r="17" spans="1:11" ht="16.5" thickBot="1" x14ac:dyDescent="0.3">
      <c r="A17" s="282"/>
      <c r="B17" s="283"/>
      <c r="C17" s="6" t="s">
        <v>93</v>
      </c>
      <c r="D17" s="1"/>
      <c r="E17" s="1"/>
      <c r="F17" s="1"/>
      <c r="G17" s="1"/>
      <c r="H17" s="1"/>
      <c r="I17" s="1"/>
      <c r="J17" s="1"/>
      <c r="K17" s="1"/>
    </row>
    <row r="18" spans="1:11" ht="16.5" thickBot="1" x14ac:dyDescent="0.3">
      <c r="A18" s="282"/>
      <c r="B18" s="281" t="s">
        <v>94</v>
      </c>
      <c r="C18" s="6" t="s">
        <v>92</v>
      </c>
      <c r="D18" s="1"/>
      <c r="E18" s="1"/>
      <c r="F18" s="1"/>
      <c r="G18" s="1"/>
      <c r="H18" s="1"/>
      <c r="I18" s="1"/>
      <c r="J18" s="1"/>
      <c r="K18" s="1"/>
    </row>
    <row r="19" spans="1:11" ht="16.5" thickBot="1" x14ac:dyDescent="0.3">
      <c r="A19" s="283"/>
      <c r="B19" s="283"/>
      <c r="C19" s="6" t="s">
        <v>93</v>
      </c>
      <c r="D19" s="1"/>
      <c r="E19" s="1"/>
      <c r="F19" s="1"/>
      <c r="G19" s="1"/>
      <c r="H19" s="1"/>
      <c r="I19" s="1"/>
      <c r="J19" s="1"/>
      <c r="K19" s="1"/>
    </row>
    <row r="20" spans="1:11" ht="16.5" thickBot="1" x14ac:dyDescent="0.3">
      <c r="A20" s="281">
        <v>1250</v>
      </c>
      <c r="B20" s="281" t="s">
        <v>91</v>
      </c>
      <c r="C20" s="6" t="s">
        <v>92</v>
      </c>
      <c r="D20" s="1"/>
      <c r="E20" s="1"/>
      <c r="F20" s="1"/>
      <c r="G20" s="1"/>
      <c r="H20" s="1"/>
      <c r="I20" s="1"/>
      <c r="J20" s="1"/>
      <c r="K20" s="1"/>
    </row>
    <row r="21" spans="1:11" ht="16.5" thickBot="1" x14ac:dyDescent="0.3">
      <c r="A21" s="282"/>
      <c r="B21" s="283"/>
      <c r="C21" s="6" t="s">
        <v>93</v>
      </c>
      <c r="D21" s="1"/>
      <c r="E21" s="1"/>
      <c r="F21" s="1"/>
      <c r="G21" s="1"/>
      <c r="H21" s="1"/>
      <c r="I21" s="1"/>
      <c r="J21" s="1"/>
      <c r="K21" s="1"/>
    </row>
    <row r="22" spans="1:11" ht="16.5" thickBot="1" x14ac:dyDescent="0.3">
      <c r="A22" s="282"/>
      <c r="B22" s="281" t="s">
        <v>94</v>
      </c>
      <c r="C22" s="6" t="s">
        <v>92</v>
      </c>
      <c r="D22" s="1"/>
      <c r="E22" s="1"/>
      <c r="F22" s="1"/>
      <c r="G22" s="1"/>
      <c r="H22" s="1"/>
      <c r="I22" s="1"/>
      <c r="J22" s="1"/>
      <c r="K22" s="1"/>
    </row>
    <row r="23" spans="1:11" ht="16.5" thickBot="1" x14ac:dyDescent="0.3">
      <c r="A23" s="283"/>
      <c r="B23" s="283"/>
      <c r="C23" s="6" t="s">
        <v>93</v>
      </c>
      <c r="D23" s="1"/>
      <c r="E23" s="1"/>
      <c r="F23" s="1"/>
      <c r="G23" s="1"/>
      <c r="H23" s="1"/>
      <c r="I23" s="1"/>
      <c r="J23" s="1"/>
      <c r="K23" s="1"/>
    </row>
  </sheetData>
  <mergeCells count="19">
    <mergeCell ref="A20:A23"/>
    <mergeCell ref="B20:B21"/>
    <mergeCell ref="B22:B23"/>
    <mergeCell ref="A8:A11"/>
    <mergeCell ref="B8:B9"/>
    <mergeCell ref="B10:B11"/>
    <mergeCell ref="A12:A15"/>
    <mergeCell ref="B12:B13"/>
    <mergeCell ref="B14:B15"/>
    <mergeCell ref="H5:I5"/>
    <mergeCell ref="J5:K5"/>
    <mergeCell ref="A6:C6"/>
    <mergeCell ref="A4:K4"/>
    <mergeCell ref="A16:A19"/>
    <mergeCell ref="B16:B17"/>
    <mergeCell ref="B18:B19"/>
    <mergeCell ref="A5:C5"/>
    <mergeCell ref="D5:E5"/>
    <mergeCell ref="F5:G5"/>
  </mergeCells>
  <pageMargins left="0.98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7"/>
  <sheetViews>
    <sheetView view="pageBreakPreview" zoomScaleSheetLayoutView="100" workbookViewId="0">
      <selection activeCell="I19" sqref="I19"/>
    </sheetView>
  </sheetViews>
  <sheetFormatPr defaultRowHeight="12.75" x14ac:dyDescent="0.2"/>
  <cols>
    <col min="1" max="1" width="14.375" style="54" customWidth="1"/>
    <col min="2" max="2" width="11.5" style="54" customWidth="1"/>
    <col min="3" max="3" width="10.5" style="54" customWidth="1"/>
    <col min="4" max="256" width="9" style="54"/>
    <col min="257" max="257" width="14.375" style="54" customWidth="1"/>
    <col min="258" max="258" width="11.125" style="54" customWidth="1"/>
    <col min="259" max="259" width="10.5" style="54" customWidth="1"/>
    <col min="260" max="512" width="9" style="54"/>
    <col min="513" max="513" width="14.375" style="54" customWidth="1"/>
    <col min="514" max="514" width="11.125" style="54" customWidth="1"/>
    <col min="515" max="515" width="10.5" style="54" customWidth="1"/>
    <col min="516" max="768" width="9" style="54"/>
    <col min="769" max="769" width="14.375" style="54" customWidth="1"/>
    <col min="770" max="770" width="11.125" style="54" customWidth="1"/>
    <col min="771" max="771" width="10.5" style="54" customWidth="1"/>
    <col min="772" max="1024" width="9" style="54"/>
    <col min="1025" max="1025" width="14.375" style="54" customWidth="1"/>
    <col min="1026" max="1026" width="11.125" style="54" customWidth="1"/>
    <col min="1027" max="1027" width="10.5" style="54" customWidth="1"/>
    <col min="1028" max="1280" width="9" style="54"/>
    <col min="1281" max="1281" width="14.375" style="54" customWidth="1"/>
    <col min="1282" max="1282" width="11.125" style="54" customWidth="1"/>
    <col min="1283" max="1283" width="10.5" style="54" customWidth="1"/>
    <col min="1284" max="1536" width="9" style="54"/>
    <col min="1537" max="1537" width="14.375" style="54" customWidth="1"/>
    <col min="1538" max="1538" width="11.125" style="54" customWidth="1"/>
    <col min="1539" max="1539" width="10.5" style="54" customWidth="1"/>
    <col min="1540" max="1792" width="9" style="54"/>
    <col min="1793" max="1793" width="14.375" style="54" customWidth="1"/>
    <col min="1794" max="1794" width="11.125" style="54" customWidth="1"/>
    <col min="1795" max="1795" width="10.5" style="54" customWidth="1"/>
    <col min="1796" max="2048" width="9" style="54"/>
    <col min="2049" max="2049" width="14.375" style="54" customWidth="1"/>
    <col min="2050" max="2050" width="11.125" style="54" customWidth="1"/>
    <col min="2051" max="2051" width="10.5" style="54" customWidth="1"/>
    <col min="2052" max="2304" width="9" style="54"/>
    <col min="2305" max="2305" width="14.375" style="54" customWidth="1"/>
    <col min="2306" max="2306" width="11.125" style="54" customWidth="1"/>
    <col min="2307" max="2307" width="10.5" style="54" customWidth="1"/>
    <col min="2308" max="2560" width="9" style="54"/>
    <col min="2561" max="2561" width="14.375" style="54" customWidth="1"/>
    <col min="2562" max="2562" width="11.125" style="54" customWidth="1"/>
    <col min="2563" max="2563" width="10.5" style="54" customWidth="1"/>
    <col min="2564" max="2816" width="9" style="54"/>
    <col min="2817" max="2817" width="14.375" style="54" customWidth="1"/>
    <col min="2818" max="2818" width="11.125" style="54" customWidth="1"/>
    <col min="2819" max="2819" width="10.5" style="54" customWidth="1"/>
    <col min="2820" max="3072" width="9" style="54"/>
    <col min="3073" max="3073" width="14.375" style="54" customWidth="1"/>
    <col min="3074" max="3074" width="11.125" style="54" customWidth="1"/>
    <col min="3075" max="3075" width="10.5" style="54" customWidth="1"/>
    <col min="3076" max="3328" width="9" style="54"/>
    <col min="3329" max="3329" width="14.375" style="54" customWidth="1"/>
    <col min="3330" max="3330" width="11.125" style="54" customWidth="1"/>
    <col min="3331" max="3331" width="10.5" style="54" customWidth="1"/>
    <col min="3332" max="3584" width="9" style="54"/>
    <col min="3585" max="3585" width="14.375" style="54" customWidth="1"/>
    <col min="3586" max="3586" width="11.125" style="54" customWidth="1"/>
    <col min="3587" max="3587" width="10.5" style="54" customWidth="1"/>
    <col min="3588" max="3840" width="9" style="54"/>
    <col min="3841" max="3841" width="14.375" style="54" customWidth="1"/>
    <col min="3842" max="3842" width="11.125" style="54" customWidth="1"/>
    <col min="3843" max="3843" width="10.5" style="54" customWidth="1"/>
    <col min="3844" max="4096" width="9" style="54"/>
    <col min="4097" max="4097" width="14.375" style="54" customWidth="1"/>
    <col min="4098" max="4098" width="11.125" style="54" customWidth="1"/>
    <col min="4099" max="4099" width="10.5" style="54" customWidth="1"/>
    <col min="4100" max="4352" width="9" style="54"/>
    <col min="4353" max="4353" width="14.375" style="54" customWidth="1"/>
    <col min="4354" max="4354" width="11.125" style="54" customWidth="1"/>
    <col min="4355" max="4355" width="10.5" style="54" customWidth="1"/>
    <col min="4356" max="4608" width="9" style="54"/>
    <col min="4609" max="4609" width="14.375" style="54" customWidth="1"/>
    <col min="4610" max="4610" width="11.125" style="54" customWidth="1"/>
    <col min="4611" max="4611" width="10.5" style="54" customWidth="1"/>
    <col min="4612" max="4864" width="9" style="54"/>
    <col min="4865" max="4865" width="14.375" style="54" customWidth="1"/>
    <col min="4866" max="4866" width="11.125" style="54" customWidth="1"/>
    <col min="4867" max="4867" width="10.5" style="54" customWidth="1"/>
    <col min="4868" max="5120" width="9" style="54"/>
    <col min="5121" max="5121" width="14.375" style="54" customWidth="1"/>
    <col min="5122" max="5122" width="11.125" style="54" customWidth="1"/>
    <col min="5123" max="5123" width="10.5" style="54" customWidth="1"/>
    <col min="5124" max="5376" width="9" style="54"/>
    <col min="5377" max="5377" width="14.375" style="54" customWidth="1"/>
    <col min="5378" max="5378" width="11.125" style="54" customWidth="1"/>
    <col min="5379" max="5379" width="10.5" style="54" customWidth="1"/>
    <col min="5380" max="5632" width="9" style="54"/>
    <col min="5633" max="5633" width="14.375" style="54" customWidth="1"/>
    <col min="5634" max="5634" width="11.125" style="54" customWidth="1"/>
    <col min="5635" max="5635" width="10.5" style="54" customWidth="1"/>
    <col min="5636" max="5888" width="9" style="54"/>
    <col min="5889" max="5889" width="14.375" style="54" customWidth="1"/>
    <col min="5890" max="5890" width="11.125" style="54" customWidth="1"/>
    <col min="5891" max="5891" width="10.5" style="54" customWidth="1"/>
    <col min="5892" max="6144" width="9" style="54"/>
    <col min="6145" max="6145" width="14.375" style="54" customWidth="1"/>
    <col min="6146" max="6146" width="11.125" style="54" customWidth="1"/>
    <col min="6147" max="6147" width="10.5" style="54" customWidth="1"/>
    <col min="6148" max="6400" width="9" style="54"/>
    <col min="6401" max="6401" width="14.375" style="54" customWidth="1"/>
    <col min="6402" max="6402" width="11.125" style="54" customWidth="1"/>
    <col min="6403" max="6403" width="10.5" style="54" customWidth="1"/>
    <col min="6404" max="6656" width="9" style="54"/>
    <col min="6657" max="6657" width="14.375" style="54" customWidth="1"/>
    <col min="6658" max="6658" width="11.125" style="54" customWidth="1"/>
    <col min="6659" max="6659" width="10.5" style="54" customWidth="1"/>
    <col min="6660" max="6912" width="9" style="54"/>
    <col min="6913" max="6913" width="14.375" style="54" customWidth="1"/>
    <col min="6914" max="6914" width="11.125" style="54" customWidth="1"/>
    <col min="6915" max="6915" width="10.5" style="54" customWidth="1"/>
    <col min="6916" max="7168" width="9" style="54"/>
    <col min="7169" max="7169" width="14.375" style="54" customWidth="1"/>
    <col min="7170" max="7170" width="11.125" style="54" customWidth="1"/>
    <col min="7171" max="7171" width="10.5" style="54" customWidth="1"/>
    <col min="7172" max="7424" width="9" style="54"/>
    <col min="7425" max="7425" width="14.375" style="54" customWidth="1"/>
    <col min="7426" max="7426" width="11.125" style="54" customWidth="1"/>
    <col min="7427" max="7427" width="10.5" style="54" customWidth="1"/>
    <col min="7428" max="7680" width="9" style="54"/>
    <col min="7681" max="7681" width="14.375" style="54" customWidth="1"/>
    <col min="7682" max="7682" width="11.125" style="54" customWidth="1"/>
    <col min="7683" max="7683" width="10.5" style="54" customWidth="1"/>
    <col min="7684" max="7936" width="9" style="54"/>
    <col min="7937" max="7937" width="14.375" style="54" customWidth="1"/>
    <col min="7938" max="7938" width="11.125" style="54" customWidth="1"/>
    <col min="7939" max="7939" width="10.5" style="54" customWidth="1"/>
    <col min="7940" max="8192" width="9" style="54"/>
    <col min="8193" max="8193" width="14.375" style="54" customWidth="1"/>
    <col min="8194" max="8194" width="11.125" style="54" customWidth="1"/>
    <col min="8195" max="8195" width="10.5" style="54" customWidth="1"/>
    <col min="8196" max="8448" width="9" style="54"/>
    <col min="8449" max="8449" width="14.375" style="54" customWidth="1"/>
    <col min="8450" max="8450" width="11.125" style="54" customWidth="1"/>
    <col min="8451" max="8451" width="10.5" style="54" customWidth="1"/>
    <col min="8452" max="8704" width="9" style="54"/>
    <col min="8705" max="8705" width="14.375" style="54" customWidth="1"/>
    <col min="8706" max="8706" width="11.125" style="54" customWidth="1"/>
    <col min="8707" max="8707" width="10.5" style="54" customWidth="1"/>
    <col min="8708" max="8960" width="9" style="54"/>
    <col min="8961" max="8961" width="14.375" style="54" customWidth="1"/>
    <col min="8962" max="8962" width="11.125" style="54" customWidth="1"/>
    <col min="8963" max="8963" width="10.5" style="54" customWidth="1"/>
    <col min="8964" max="9216" width="9" style="54"/>
    <col min="9217" max="9217" width="14.375" style="54" customWidth="1"/>
    <col min="9218" max="9218" width="11.125" style="54" customWidth="1"/>
    <col min="9219" max="9219" width="10.5" style="54" customWidth="1"/>
    <col min="9220" max="9472" width="9" style="54"/>
    <col min="9473" max="9473" width="14.375" style="54" customWidth="1"/>
    <col min="9474" max="9474" width="11.125" style="54" customWidth="1"/>
    <col min="9475" max="9475" width="10.5" style="54" customWidth="1"/>
    <col min="9476" max="9728" width="9" style="54"/>
    <col min="9729" max="9729" width="14.375" style="54" customWidth="1"/>
    <col min="9730" max="9730" width="11.125" style="54" customWidth="1"/>
    <col min="9731" max="9731" width="10.5" style="54" customWidth="1"/>
    <col min="9732" max="9984" width="9" style="54"/>
    <col min="9985" max="9985" width="14.375" style="54" customWidth="1"/>
    <col min="9986" max="9986" width="11.125" style="54" customWidth="1"/>
    <col min="9987" max="9987" width="10.5" style="54" customWidth="1"/>
    <col min="9988" max="10240" width="9" style="54"/>
    <col min="10241" max="10241" width="14.375" style="54" customWidth="1"/>
    <col min="10242" max="10242" width="11.125" style="54" customWidth="1"/>
    <col min="10243" max="10243" width="10.5" style="54" customWidth="1"/>
    <col min="10244" max="10496" width="9" style="54"/>
    <col min="10497" max="10497" width="14.375" style="54" customWidth="1"/>
    <col min="10498" max="10498" width="11.125" style="54" customWidth="1"/>
    <col min="10499" max="10499" width="10.5" style="54" customWidth="1"/>
    <col min="10500" max="10752" width="9" style="54"/>
    <col min="10753" max="10753" width="14.375" style="54" customWidth="1"/>
    <col min="10754" max="10754" width="11.125" style="54" customWidth="1"/>
    <col min="10755" max="10755" width="10.5" style="54" customWidth="1"/>
    <col min="10756" max="11008" width="9" style="54"/>
    <col min="11009" max="11009" width="14.375" style="54" customWidth="1"/>
    <col min="11010" max="11010" width="11.125" style="54" customWidth="1"/>
    <col min="11011" max="11011" width="10.5" style="54" customWidth="1"/>
    <col min="11012" max="11264" width="9" style="54"/>
    <col min="11265" max="11265" width="14.375" style="54" customWidth="1"/>
    <col min="11266" max="11266" width="11.125" style="54" customWidth="1"/>
    <col min="11267" max="11267" width="10.5" style="54" customWidth="1"/>
    <col min="11268" max="11520" width="9" style="54"/>
    <col min="11521" max="11521" width="14.375" style="54" customWidth="1"/>
    <col min="11522" max="11522" width="11.125" style="54" customWidth="1"/>
    <col min="11523" max="11523" width="10.5" style="54" customWidth="1"/>
    <col min="11524" max="11776" width="9" style="54"/>
    <col min="11777" max="11777" width="14.375" style="54" customWidth="1"/>
    <col min="11778" max="11778" width="11.125" style="54" customWidth="1"/>
    <col min="11779" max="11779" width="10.5" style="54" customWidth="1"/>
    <col min="11780" max="12032" width="9" style="54"/>
    <col min="12033" max="12033" width="14.375" style="54" customWidth="1"/>
    <col min="12034" max="12034" width="11.125" style="54" customWidth="1"/>
    <col min="12035" max="12035" width="10.5" style="54" customWidth="1"/>
    <col min="12036" max="12288" width="9" style="54"/>
    <col min="12289" max="12289" width="14.375" style="54" customWidth="1"/>
    <col min="12290" max="12290" width="11.125" style="54" customWidth="1"/>
    <col min="12291" max="12291" width="10.5" style="54" customWidth="1"/>
    <col min="12292" max="12544" width="9" style="54"/>
    <col min="12545" max="12545" width="14.375" style="54" customWidth="1"/>
    <col min="12546" max="12546" width="11.125" style="54" customWidth="1"/>
    <col min="12547" max="12547" width="10.5" style="54" customWidth="1"/>
    <col min="12548" max="12800" width="9" style="54"/>
    <col min="12801" max="12801" width="14.375" style="54" customWidth="1"/>
    <col min="12802" max="12802" width="11.125" style="54" customWidth="1"/>
    <col min="12803" max="12803" width="10.5" style="54" customWidth="1"/>
    <col min="12804" max="13056" width="9" style="54"/>
    <col min="13057" max="13057" width="14.375" style="54" customWidth="1"/>
    <col min="13058" max="13058" width="11.125" style="54" customWidth="1"/>
    <col min="13059" max="13059" width="10.5" style="54" customWidth="1"/>
    <col min="13060" max="13312" width="9" style="54"/>
    <col min="13313" max="13313" width="14.375" style="54" customWidth="1"/>
    <col min="13314" max="13314" width="11.125" style="54" customWidth="1"/>
    <col min="13315" max="13315" width="10.5" style="54" customWidth="1"/>
    <col min="13316" max="13568" width="9" style="54"/>
    <col min="13569" max="13569" width="14.375" style="54" customWidth="1"/>
    <col min="13570" max="13570" width="11.125" style="54" customWidth="1"/>
    <col min="13571" max="13571" width="10.5" style="54" customWidth="1"/>
    <col min="13572" max="13824" width="9" style="54"/>
    <col min="13825" max="13825" width="14.375" style="54" customWidth="1"/>
    <col min="13826" max="13826" width="11.125" style="54" customWidth="1"/>
    <col min="13827" max="13827" width="10.5" style="54" customWidth="1"/>
    <col min="13828" max="14080" width="9" style="54"/>
    <col min="14081" max="14081" width="14.375" style="54" customWidth="1"/>
    <col min="14082" max="14082" width="11.125" style="54" customWidth="1"/>
    <col min="14083" max="14083" width="10.5" style="54" customWidth="1"/>
    <col min="14084" max="14336" width="9" style="54"/>
    <col min="14337" max="14337" width="14.375" style="54" customWidth="1"/>
    <col min="14338" max="14338" width="11.125" style="54" customWidth="1"/>
    <col min="14339" max="14339" width="10.5" style="54" customWidth="1"/>
    <col min="14340" max="14592" width="9" style="54"/>
    <col min="14593" max="14593" width="14.375" style="54" customWidth="1"/>
    <col min="14594" max="14594" width="11.125" style="54" customWidth="1"/>
    <col min="14595" max="14595" width="10.5" style="54" customWidth="1"/>
    <col min="14596" max="14848" width="9" style="54"/>
    <col min="14849" max="14849" width="14.375" style="54" customWidth="1"/>
    <col min="14850" max="14850" width="11.125" style="54" customWidth="1"/>
    <col min="14851" max="14851" width="10.5" style="54" customWidth="1"/>
    <col min="14852" max="15104" width="9" style="54"/>
    <col min="15105" max="15105" width="14.375" style="54" customWidth="1"/>
    <col min="15106" max="15106" width="11.125" style="54" customWidth="1"/>
    <col min="15107" max="15107" width="10.5" style="54" customWidth="1"/>
    <col min="15108" max="15360" width="9" style="54"/>
    <col min="15361" max="15361" width="14.375" style="54" customWidth="1"/>
    <col min="15362" max="15362" width="11.125" style="54" customWidth="1"/>
    <col min="15363" max="15363" width="10.5" style="54" customWidth="1"/>
    <col min="15364" max="15616" width="9" style="54"/>
    <col min="15617" max="15617" width="14.375" style="54" customWidth="1"/>
    <col min="15618" max="15618" width="11.125" style="54" customWidth="1"/>
    <col min="15619" max="15619" width="10.5" style="54" customWidth="1"/>
    <col min="15620" max="15872" width="9" style="54"/>
    <col min="15873" max="15873" width="14.375" style="54" customWidth="1"/>
    <col min="15874" max="15874" width="11.125" style="54" customWidth="1"/>
    <col min="15875" max="15875" width="10.5" style="54" customWidth="1"/>
    <col min="15876" max="16128" width="9" style="54"/>
    <col min="16129" max="16129" width="14.375" style="54" customWidth="1"/>
    <col min="16130" max="16130" width="11.125" style="54" customWidth="1"/>
    <col min="16131" max="16131" width="10.5" style="54" customWidth="1"/>
    <col min="16132" max="16384" width="9" style="54"/>
  </cols>
  <sheetData>
    <row r="2" spans="1:11" ht="15.75" x14ac:dyDescent="0.25">
      <c r="A2" s="284" t="s">
        <v>171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</row>
    <row r="3" spans="1:11" ht="13.5" thickBo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ht="41.25" customHeight="1" thickBot="1" x14ac:dyDescent="0.25">
      <c r="A4" s="285" t="s">
        <v>83</v>
      </c>
      <c r="B4" s="285"/>
      <c r="C4" s="285"/>
      <c r="D4" s="286">
        <v>15</v>
      </c>
      <c r="E4" s="286"/>
      <c r="F4" s="286">
        <v>150</v>
      </c>
      <c r="G4" s="286"/>
      <c r="H4" s="286">
        <v>250</v>
      </c>
      <c r="I4" s="286"/>
      <c r="J4" s="286">
        <v>670</v>
      </c>
      <c r="K4" s="286"/>
    </row>
    <row r="5" spans="1:11" ht="26.25" customHeight="1" thickBot="1" x14ac:dyDescent="0.25">
      <c r="A5" s="285" t="s">
        <v>84</v>
      </c>
      <c r="B5" s="285"/>
      <c r="C5" s="285"/>
      <c r="D5" s="59" t="s">
        <v>85</v>
      </c>
      <c r="E5" s="59" t="s">
        <v>86</v>
      </c>
      <c r="F5" s="59" t="s">
        <v>85</v>
      </c>
      <c r="G5" s="59" t="s">
        <v>86</v>
      </c>
      <c r="H5" s="59" t="s">
        <v>85</v>
      </c>
      <c r="I5" s="59" t="s">
        <v>86</v>
      </c>
      <c r="J5" s="59" t="s">
        <v>85</v>
      </c>
      <c r="K5" s="59" t="s">
        <v>86</v>
      </c>
    </row>
    <row r="6" spans="1:11" ht="51.75" thickBot="1" x14ac:dyDescent="0.25">
      <c r="A6" s="60" t="s">
        <v>87</v>
      </c>
      <c r="B6" s="60" t="s">
        <v>88</v>
      </c>
      <c r="C6" s="60" t="s">
        <v>89</v>
      </c>
      <c r="D6" s="150"/>
      <c r="E6" s="150"/>
      <c r="F6" s="150"/>
      <c r="G6" s="150"/>
      <c r="H6" s="150"/>
      <c r="I6" s="150"/>
      <c r="J6" s="150"/>
      <c r="K6" s="150"/>
    </row>
    <row r="7" spans="1:11" ht="13.5" thickBot="1" x14ac:dyDescent="0.25">
      <c r="A7" s="285" t="s">
        <v>90</v>
      </c>
      <c r="B7" s="287" t="s">
        <v>91</v>
      </c>
      <c r="C7" s="61" t="s">
        <v>92</v>
      </c>
      <c r="D7" s="150"/>
      <c r="E7" s="150"/>
      <c r="F7" s="150"/>
      <c r="G7" s="150"/>
      <c r="H7" s="150"/>
      <c r="I7" s="150"/>
      <c r="J7" s="150"/>
      <c r="K7" s="150"/>
    </row>
    <row r="8" spans="1:11" ht="13.5" thickBot="1" x14ac:dyDescent="0.25">
      <c r="A8" s="285"/>
      <c r="B8" s="287"/>
      <c r="C8" s="61" t="s">
        <v>93</v>
      </c>
      <c r="D8" s="150"/>
      <c r="E8" s="150"/>
      <c r="F8" s="150"/>
      <c r="G8" s="150"/>
      <c r="H8" s="150"/>
      <c r="I8" s="150"/>
      <c r="J8" s="150"/>
      <c r="K8" s="150"/>
    </row>
    <row r="9" spans="1:11" ht="13.5" thickBot="1" x14ac:dyDescent="0.25">
      <c r="A9" s="285"/>
      <c r="B9" s="287" t="s">
        <v>94</v>
      </c>
      <c r="C9" s="61" t="s">
        <v>92</v>
      </c>
      <c r="D9" s="150"/>
      <c r="E9" s="150"/>
      <c r="F9" s="150"/>
      <c r="G9" s="150"/>
      <c r="H9" s="150"/>
      <c r="I9" s="150"/>
      <c r="J9" s="150"/>
      <c r="K9" s="150"/>
    </row>
    <row r="10" spans="1:11" ht="13.5" thickBot="1" x14ac:dyDescent="0.25">
      <c r="A10" s="285"/>
      <c r="B10" s="287"/>
      <c r="C10" s="61" t="s">
        <v>93</v>
      </c>
      <c r="D10" s="150"/>
      <c r="E10" s="150"/>
      <c r="F10" s="150"/>
      <c r="G10" s="150"/>
      <c r="H10" s="150"/>
      <c r="I10" s="150"/>
      <c r="J10" s="150"/>
      <c r="K10" s="150"/>
    </row>
    <row r="11" spans="1:11" ht="13.5" thickBot="1" x14ac:dyDescent="0.25">
      <c r="A11" s="285" t="s">
        <v>172</v>
      </c>
      <c r="B11" s="287" t="s">
        <v>91</v>
      </c>
      <c r="C11" s="61" t="s">
        <v>92</v>
      </c>
      <c r="D11" s="150"/>
      <c r="E11" s="150"/>
      <c r="F11" s="150"/>
      <c r="G11" s="150"/>
      <c r="H11" s="150"/>
      <c r="I11" s="150"/>
      <c r="J11" s="150"/>
      <c r="K11" s="150"/>
    </row>
    <row r="12" spans="1:11" ht="13.5" thickBot="1" x14ac:dyDescent="0.25">
      <c r="A12" s="285"/>
      <c r="B12" s="287"/>
      <c r="C12" s="61" t="s">
        <v>93</v>
      </c>
      <c r="D12" s="150"/>
      <c r="E12" s="150"/>
      <c r="F12" s="150"/>
      <c r="G12" s="150"/>
      <c r="H12" s="150"/>
      <c r="I12" s="150"/>
      <c r="J12" s="150"/>
      <c r="K12" s="150"/>
    </row>
    <row r="13" spans="1:11" ht="13.5" thickBot="1" x14ac:dyDescent="0.25">
      <c r="A13" s="285"/>
      <c r="B13" s="287" t="s">
        <v>94</v>
      </c>
      <c r="C13" s="61" t="s">
        <v>92</v>
      </c>
      <c r="D13" s="150"/>
      <c r="E13" s="150"/>
      <c r="F13" s="150"/>
      <c r="G13" s="150"/>
      <c r="H13" s="150"/>
      <c r="I13" s="150"/>
      <c r="J13" s="150"/>
      <c r="K13" s="150"/>
    </row>
    <row r="14" spans="1:11" ht="13.5" thickBot="1" x14ac:dyDescent="0.25">
      <c r="A14" s="285"/>
      <c r="B14" s="287"/>
      <c r="C14" s="61" t="s">
        <v>93</v>
      </c>
      <c r="D14" s="150"/>
      <c r="E14" s="150"/>
      <c r="F14" s="150"/>
      <c r="G14" s="150"/>
      <c r="H14" s="150"/>
      <c r="I14" s="150"/>
      <c r="J14" s="150"/>
      <c r="K14" s="150"/>
    </row>
    <row r="15" spans="1:11" ht="13.5" thickBot="1" x14ac:dyDescent="0.25">
      <c r="A15" s="285" t="s">
        <v>173</v>
      </c>
      <c r="B15" s="287" t="s">
        <v>91</v>
      </c>
      <c r="C15" s="61" t="s">
        <v>92</v>
      </c>
      <c r="D15" s="150"/>
      <c r="E15" s="150"/>
      <c r="F15" s="150"/>
      <c r="G15" s="150"/>
      <c r="H15" s="150"/>
      <c r="I15" s="150"/>
      <c r="J15" s="150"/>
      <c r="K15" s="150"/>
    </row>
    <row r="16" spans="1:11" ht="13.5" thickBot="1" x14ac:dyDescent="0.25">
      <c r="A16" s="285"/>
      <c r="B16" s="287"/>
      <c r="C16" s="61" t="s">
        <v>93</v>
      </c>
      <c r="D16" s="150"/>
      <c r="E16" s="150"/>
      <c r="F16" s="150"/>
      <c r="G16" s="150"/>
      <c r="H16" s="150"/>
      <c r="I16" s="150"/>
      <c r="J16" s="150"/>
      <c r="K16" s="150"/>
    </row>
    <row r="17" spans="1:11" ht="13.5" thickBot="1" x14ac:dyDescent="0.25">
      <c r="A17" s="285"/>
      <c r="B17" s="287" t="s">
        <v>94</v>
      </c>
      <c r="C17" s="61" t="s">
        <v>92</v>
      </c>
      <c r="D17" s="150"/>
      <c r="E17" s="150"/>
      <c r="F17" s="150"/>
      <c r="G17" s="150"/>
      <c r="H17" s="150"/>
      <c r="I17" s="150"/>
      <c r="J17" s="150"/>
      <c r="K17" s="150"/>
    </row>
    <row r="18" spans="1:11" ht="13.5" thickBot="1" x14ac:dyDescent="0.25">
      <c r="A18" s="285"/>
      <c r="B18" s="287"/>
      <c r="C18" s="61" t="s">
        <v>93</v>
      </c>
      <c r="D18" s="150"/>
      <c r="E18" s="150"/>
      <c r="F18" s="150"/>
      <c r="G18" s="150"/>
      <c r="H18" s="150"/>
      <c r="I18" s="150"/>
      <c r="J18" s="150"/>
      <c r="K18" s="150"/>
    </row>
    <row r="19" spans="1:11" ht="13.5" thickBot="1" x14ac:dyDescent="0.25">
      <c r="A19" s="285">
        <v>1250</v>
      </c>
      <c r="B19" s="287" t="s">
        <v>91</v>
      </c>
      <c r="C19" s="61" t="s">
        <v>92</v>
      </c>
      <c r="D19" s="150"/>
      <c r="E19" s="150"/>
      <c r="F19" s="150"/>
      <c r="G19" s="150"/>
      <c r="H19" s="150"/>
      <c r="I19" s="150"/>
      <c r="J19" s="150"/>
      <c r="K19" s="150"/>
    </row>
    <row r="20" spans="1:11" ht="12" customHeight="1" thickBot="1" x14ac:dyDescent="0.25">
      <c r="A20" s="285"/>
      <c r="B20" s="287"/>
      <c r="C20" s="61" t="s">
        <v>93</v>
      </c>
      <c r="D20" s="150"/>
      <c r="E20" s="150"/>
      <c r="F20" s="150"/>
      <c r="G20" s="150"/>
      <c r="H20" s="150"/>
      <c r="I20" s="150"/>
      <c r="J20" s="150"/>
      <c r="K20" s="150"/>
    </row>
    <row r="21" spans="1:11" ht="12" customHeight="1" thickBot="1" x14ac:dyDescent="0.25">
      <c r="A21" s="285"/>
      <c r="B21" s="287" t="s">
        <v>94</v>
      </c>
      <c r="C21" s="61" t="s">
        <v>92</v>
      </c>
      <c r="D21" s="150"/>
      <c r="E21" s="150"/>
      <c r="F21" s="150"/>
      <c r="G21" s="150"/>
      <c r="H21" s="150"/>
      <c r="I21" s="150"/>
      <c r="J21" s="150"/>
      <c r="K21" s="150"/>
    </row>
    <row r="22" spans="1:11" ht="12" customHeight="1" thickBot="1" x14ac:dyDescent="0.25">
      <c r="A22" s="285"/>
      <c r="B22" s="287"/>
      <c r="C22" s="61" t="s">
        <v>93</v>
      </c>
      <c r="D22" s="150"/>
      <c r="E22" s="150"/>
      <c r="F22" s="150"/>
      <c r="G22" s="150"/>
      <c r="H22" s="150"/>
      <c r="I22" s="150"/>
      <c r="J22" s="150"/>
      <c r="K22" s="150"/>
    </row>
    <row r="25" spans="1:11" ht="38.25" customHeight="1" x14ac:dyDescent="0.2">
      <c r="A25" s="290" t="s">
        <v>252</v>
      </c>
      <c r="B25" s="290"/>
      <c r="C25" s="290"/>
      <c r="D25" s="290"/>
      <c r="E25" s="290"/>
      <c r="F25" s="290"/>
      <c r="G25" s="290"/>
      <c r="H25" s="290"/>
      <c r="I25" s="290"/>
      <c r="J25" s="290"/>
      <c r="K25" s="290"/>
    </row>
    <row r="26" spans="1:11" ht="59.25" customHeight="1" x14ac:dyDescent="0.2">
      <c r="A26" s="288"/>
      <c r="B26" s="288"/>
      <c r="C26" s="288"/>
      <c r="D26" s="288"/>
      <c r="E26" s="288"/>
      <c r="F26" s="288"/>
      <c r="G26" s="288"/>
      <c r="H26" s="288"/>
      <c r="I26" s="288"/>
      <c r="J26" s="288"/>
      <c r="K26" s="288"/>
    </row>
    <row r="27" spans="1:11" ht="18.75" x14ac:dyDescent="0.2">
      <c r="A27" s="289"/>
      <c r="B27" s="289"/>
      <c r="C27" s="289"/>
      <c r="D27" s="289"/>
      <c r="E27" s="289"/>
      <c r="F27" s="289"/>
      <c r="G27" s="289"/>
      <c r="H27" s="289"/>
      <c r="I27" s="289"/>
      <c r="J27" s="289"/>
      <c r="K27" s="289"/>
    </row>
  </sheetData>
  <mergeCells count="22">
    <mergeCell ref="A26:K26"/>
    <mergeCell ref="A27:K27"/>
    <mergeCell ref="A15:A18"/>
    <mergeCell ref="B15:B16"/>
    <mergeCell ref="B17:B18"/>
    <mergeCell ref="A19:A22"/>
    <mergeCell ref="B19:B20"/>
    <mergeCell ref="B21:B22"/>
    <mergeCell ref="A25:K25"/>
    <mergeCell ref="A5:C5"/>
    <mergeCell ref="A7:A10"/>
    <mergeCell ref="B7:B8"/>
    <mergeCell ref="B9:B10"/>
    <mergeCell ref="A11:A14"/>
    <mergeCell ref="B11:B12"/>
    <mergeCell ref="B13:B14"/>
    <mergeCell ref="A2:K2"/>
    <mergeCell ref="A4:C4"/>
    <mergeCell ref="D4:E4"/>
    <mergeCell ref="F4:G4"/>
    <mergeCell ref="H4:I4"/>
    <mergeCell ref="J4:K4"/>
  </mergeCells>
  <pageMargins left="0.74803149606299213" right="0.74803149606299213" top="0.98425196850393704" bottom="0.98425196850393704" header="0.51181102362204722" footer="0.51181102362204722"/>
  <pageSetup paperSize="9" scale="91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8"/>
  <sheetViews>
    <sheetView view="pageBreakPreview" zoomScale="85" zoomScaleSheetLayoutView="85" workbookViewId="0">
      <selection activeCell="AA16" sqref="AA16"/>
    </sheetView>
  </sheetViews>
  <sheetFormatPr defaultRowHeight="15.75" x14ac:dyDescent="0.25"/>
  <cols>
    <col min="1" max="1" width="9" style="8"/>
    <col min="2" max="2" width="30.625" customWidth="1"/>
    <col min="5" max="5" width="11.375" customWidth="1"/>
    <col min="8" max="8" width="11.5" customWidth="1"/>
    <col min="11" max="11" width="12.5" customWidth="1"/>
    <col min="14" max="14" width="12.125" customWidth="1"/>
    <col min="17" max="17" width="12.5" customWidth="1"/>
  </cols>
  <sheetData>
    <row r="2" spans="1:17" ht="39" customHeight="1" x14ac:dyDescent="0.25">
      <c r="A2" s="291" t="s">
        <v>175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</row>
    <row r="3" spans="1:17" ht="21" customHeight="1" thickBot="1" x14ac:dyDescent="0.3">
      <c r="A3" s="154"/>
      <c r="B3" s="154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ht="16.5" thickBot="1" x14ac:dyDescent="0.3">
      <c r="A4" s="292" t="s">
        <v>0</v>
      </c>
      <c r="B4" s="295" t="s">
        <v>96</v>
      </c>
      <c r="C4" s="277" t="s">
        <v>97</v>
      </c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8"/>
    </row>
    <row r="5" spans="1:17" ht="27.75" customHeight="1" thickBot="1" x14ac:dyDescent="0.3">
      <c r="A5" s="293"/>
      <c r="B5" s="296"/>
      <c r="C5" s="277" t="s">
        <v>98</v>
      </c>
      <c r="D5" s="279"/>
      <c r="E5" s="278"/>
      <c r="F5" s="277" t="s">
        <v>99</v>
      </c>
      <c r="G5" s="279"/>
      <c r="H5" s="278"/>
      <c r="I5" s="277" t="s">
        <v>100</v>
      </c>
      <c r="J5" s="279"/>
      <c r="K5" s="278"/>
      <c r="L5" s="277" t="s">
        <v>101</v>
      </c>
      <c r="M5" s="279"/>
      <c r="N5" s="278"/>
      <c r="O5" s="277" t="s">
        <v>30</v>
      </c>
      <c r="P5" s="279"/>
      <c r="Q5" s="278"/>
    </row>
    <row r="6" spans="1:17" ht="51.75" thickBot="1" x14ac:dyDescent="0.3">
      <c r="A6" s="294"/>
      <c r="B6" s="297"/>
      <c r="C6" s="22">
        <v>2021</v>
      </c>
      <c r="D6" s="22">
        <v>2022</v>
      </c>
      <c r="E6" s="4" t="s">
        <v>71</v>
      </c>
      <c r="F6" s="22">
        <v>2021</v>
      </c>
      <c r="G6" s="22">
        <v>2022</v>
      </c>
      <c r="H6" s="4" t="s">
        <v>71</v>
      </c>
      <c r="I6" s="22">
        <v>2021</v>
      </c>
      <c r="J6" s="22">
        <v>2022</v>
      </c>
      <c r="K6" s="4" t="s">
        <v>71</v>
      </c>
      <c r="L6" s="22">
        <v>2021</v>
      </c>
      <c r="M6" s="22">
        <v>2022</v>
      </c>
      <c r="N6" s="4" t="s">
        <v>71</v>
      </c>
      <c r="O6" s="22">
        <v>2021</v>
      </c>
      <c r="P6" s="22">
        <v>2022</v>
      </c>
      <c r="Q6" s="4" t="s">
        <v>71</v>
      </c>
    </row>
    <row r="7" spans="1:17" ht="16.5" thickBot="1" x14ac:dyDescent="0.3">
      <c r="A7" s="18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</row>
    <row r="8" spans="1:17" ht="26.25" thickBot="1" x14ac:dyDescent="0.3">
      <c r="A8" s="18">
        <v>1</v>
      </c>
      <c r="B8" s="1" t="s">
        <v>102</v>
      </c>
      <c r="C8" s="151">
        <v>102</v>
      </c>
      <c r="D8" s="222">
        <v>12</v>
      </c>
      <c r="E8" s="223">
        <f>(D8/C8)*100-100</f>
        <v>-88.235294117647058</v>
      </c>
      <c r="F8" s="222">
        <v>0</v>
      </c>
      <c r="G8" s="222">
        <v>0</v>
      </c>
      <c r="H8" s="224" t="s">
        <v>158</v>
      </c>
      <c r="I8" s="222">
        <v>85</v>
      </c>
      <c r="J8" s="222">
        <v>114</v>
      </c>
      <c r="K8" s="224">
        <v>1</v>
      </c>
      <c r="L8" s="222">
        <v>0</v>
      </c>
      <c r="M8" s="222">
        <v>0</v>
      </c>
      <c r="N8" s="224" t="s">
        <v>158</v>
      </c>
      <c r="O8" s="222">
        <v>0</v>
      </c>
      <c r="P8" s="222">
        <v>0</v>
      </c>
      <c r="Q8" s="152" t="s">
        <v>158</v>
      </c>
    </row>
    <row r="9" spans="1:17" ht="26.25" thickBot="1" x14ac:dyDescent="0.3">
      <c r="A9" s="18" t="s">
        <v>10</v>
      </c>
      <c r="B9" s="5" t="s">
        <v>103</v>
      </c>
      <c r="C9" s="151">
        <v>16</v>
      </c>
      <c r="D9" s="222">
        <v>12</v>
      </c>
      <c r="E9" s="223">
        <f>(D9/C9)*100-100</f>
        <v>-25</v>
      </c>
      <c r="F9" s="222">
        <v>0</v>
      </c>
      <c r="G9" s="222">
        <v>0</v>
      </c>
      <c r="H9" s="224" t="s">
        <v>158</v>
      </c>
      <c r="I9" s="222">
        <v>0</v>
      </c>
      <c r="J9" s="222">
        <v>0</v>
      </c>
      <c r="K9" s="224" t="s">
        <v>158</v>
      </c>
      <c r="L9" s="222">
        <v>0</v>
      </c>
      <c r="M9" s="222">
        <v>0</v>
      </c>
      <c r="N9" s="224" t="s">
        <v>158</v>
      </c>
      <c r="O9" s="222">
        <v>0</v>
      </c>
      <c r="P9" s="222">
        <v>0</v>
      </c>
      <c r="Q9" s="152" t="s">
        <v>158</v>
      </c>
    </row>
    <row r="10" spans="1:17" ht="26.25" thickBot="1" x14ac:dyDescent="0.3">
      <c r="A10" s="18" t="s">
        <v>11</v>
      </c>
      <c r="B10" s="5" t="s">
        <v>104</v>
      </c>
      <c r="C10" s="151">
        <v>86</v>
      </c>
      <c r="D10" s="222">
        <v>0</v>
      </c>
      <c r="E10" s="223">
        <f>(D10/C10)*100-100</f>
        <v>-100</v>
      </c>
      <c r="F10" s="222">
        <v>0</v>
      </c>
      <c r="G10" s="222">
        <v>0</v>
      </c>
      <c r="H10" s="224" t="s">
        <v>158</v>
      </c>
      <c r="I10" s="222">
        <v>85</v>
      </c>
      <c r="J10" s="222">
        <v>114</v>
      </c>
      <c r="K10" s="224">
        <v>1</v>
      </c>
      <c r="L10" s="222">
        <v>0</v>
      </c>
      <c r="M10" s="222">
        <v>0</v>
      </c>
      <c r="N10" s="224" t="s">
        <v>158</v>
      </c>
      <c r="O10" s="222">
        <v>0</v>
      </c>
      <c r="P10" s="222">
        <v>0</v>
      </c>
      <c r="Q10" s="152" t="s">
        <v>158</v>
      </c>
    </row>
    <row r="11" spans="1:17" ht="26.25" thickBot="1" x14ac:dyDescent="0.3">
      <c r="A11" s="18" t="s">
        <v>12</v>
      </c>
      <c r="B11" s="5" t="s">
        <v>105</v>
      </c>
      <c r="C11" s="151">
        <v>0</v>
      </c>
      <c r="D11" s="222">
        <v>0</v>
      </c>
      <c r="E11" s="225" t="s">
        <v>158</v>
      </c>
      <c r="F11" s="222">
        <v>0</v>
      </c>
      <c r="G11" s="222">
        <v>0</v>
      </c>
      <c r="H11" s="224" t="s">
        <v>158</v>
      </c>
      <c r="I11" s="222">
        <v>0</v>
      </c>
      <c r="J11" s="222">
        <v>0</v>
      </c>
      <c r="K11" s="224" t="s">
        <v>158</v>
      </c>
      <c r="L11" s="222">
        <v>0</v>
      </c>
      <c r="M11" s="222">
        <v>0</v>
      </c>
      <c r="N11" s="224" t="s">
        <v>158</v>
      </c>
      <c r="O11" s="222">
        <v>0</v>
      </c>
      <c r="P11" s="222">
        <v>0</v>
      </c>
      <c r="Q11" s="152" t="s">
        <v>158</v>
      </c>
    </row>
    <row r="12" spans="1:17" ht="16.5" thickBot="1" x14ac:dyDescent="0.3">
      <c r="A12" s="18" t="s">
        <v>13</v>
      </c>
      <c r="B12" s="5" t="s">
        <v>106</v>
      </c>
      <c r="C12" s="151">
        <v>0</v>
      </c>
      <c r="D12" s="222">
        <v>0</v>
      </c>
      <c r="E12" s="225" t="s">
        <v>158</v>
      </c>
      <c r="F12" s="222">
        <v>0</v>
      </c>
      <c r="G12" s="222">
        <v>0</v>
      </c>
      <c r="H12" s="224" t="s">
        <v>158</v>
      </c>
      <c r="I12" s="222">
        <v>0</v>
      </c>
      <c r="J12" s="222">
        <v>0</v>
      </c>
      <c r="K12" s="224" t="s">
        <v>158</v>
      </c>
      <c r="L12" s="222">
        <v>0</v>
      </c>
      <c r="M12" s="222">
        <v>0</v>
      </c>
      <c r="N12" s="224" t="s">
        <v>158</v>
      </c>
      <c r="O12" s="222">
        <v>0</v>
      </c>
      <c r="P12" s="222">
        <v>0</v>
      </c>
      <c r="Q12" s="152" t="s">
        <v>158</v>
      </c>
    </row>
    <row r="13" spans="1:17" ht="26.25" thickBot="1" x14ac:dyDescent="0.3">
      <c r="A13" s="18" t="s">
        <v>152</v>
      </c>
      <c r="B13" s="5" t="s">
        <v>107</v>
      </c>
      <c r="C13" s="151">
        <v>0</v>
      </c>
      <c r="D13" s="222">
        <v>0</v>
      </c>
      <c r="E13" s="225" t="s">
        <v>158</v>
      </c>
      <c r="F13" s="222">
        <v>0</v>
      </c>
      <c r="G13" s="222">
        <v>0</v>
      </c>
      <c r="H13" s="224" t="s">
        <v>158</v>
      </c>
      <c r="I13" s="222">
        <v>0</v>
      </c>
      <c r="J13" s="222">
        <v>0</v>
      </c>
      <c r="K13" s="224" t="s">
        <v>158</v>
      </c>
      <c r="L13" s="222">
        <v>0</v>
      </c>
      <c r="M13" s="222">
        <v>0</v>
      </c>
      <c r="N13" s="224" t="s">
        <v>158</v>
      </c>
      <c r="O13" s="222">
        <v>0</v>
      </c>
      <c r="P13" s="222">
        <v>0</v>
      </c>
      <c r="Q13" s="152" t="s">
        <v>158</v>
      </c>
    </row>
    <row r="14" spans="1:17" ht="16.5" thickBot="1" x14ac:dyDescent="0.3">
      <c r="A14" s="18" t="s">
        <v>153</v>
      </c>
      <c r="B14" s="5" t="s">
        <v>108</v>
      </c>
      <c r="C14" s="151">
        <v>0</v>
      </c>
      <c r="D14" s="222">
        <v>0</v>
      </c>
      <c r="E14" s="225" t="s">
        <v>158</v>
      </c>
      <c r="F14" s="222">
        <v>0</v>
      </c>
      <c r="G14" s="222">
        <v>0</v>
      </c>
      <c r="H14" s="224" t="s">
        <v>158</v>
      </c>
      <c r="I14" s="222">
        <v>0</v>
      </c>
      <c r="J14" s="222">
        <v>0</v>
      </c>
      <c r="K14" s="224" t="s">
        <v>158</v>
      </c>
      <c r="L14" s="222">
        <v>0</v>
      </c>
      <c r="M14" s="222">
        <v>0</v>
      </c>
      <c r="N14" s="224" t="s">
        <v>158</v>
      </c>
      <c r="O14" s="222">
        <v>0</v>
      </c>
      <c r="P14" s="222">
        <v>0</v>
      </c>
      <c r="Q14" s="152" t="s">
        <v>158</v>
      </c>
    </row>
    <row r="15" spans="1:17" ht="16.5" thickBot="1" x14ac:dyDescent="0.3">
      <c r="A15" s="18">
        <v>2</v>
      </c>
      <c r="B15" s="5" t="s">
        <v>109</v>
      </c>
      <c r="C15" s="151">
        <v>0</v>
      </c>
      <c r="D15" s="222">
        <v>0</v>
      </c>
      <c r="E15" s="225" t="s">
        <v>158</v>
      </c>
      <c r="F15" s="222" t="s">
        <v>158</v>
      </c>
      <c r="G15" s="222" t="s">
        <v>158</v>
      </c>
      <c r="H15" s="224" t="s">
        <v>158</v>
      </c>
      <c r="I15" s="222" t="s">
        <v>158</v>
      </c>
      <c r="J15" s="222" t="s">
        <v>158</v>
      </c>
      <c r="K15" s="224" t="s">
        <v>158</v>
      </c>
      <c r="L15" s="222" t="s">
        <v>158</v>
      </c>
      <c r="M15" s="222" t="s">
        <v>158</v>
      </c>
      <c r="N15" s="224" t="s">
        <v>158</v>
      </c>
      <c r="O15" s="222" t="s">
        <v>158</v>
      </c>
      <c r="P15" s="222" t="s">
        <v>158</v>
      </c>
      <c r="Q15" s="152" t="s">
        <v>158</v>
      </c>
    </row>
    <row r="16" spans="1:17" ht="26.25" thickBot="1" x14ac:dyDescent="0.3">
      <c r="A16" s="18" t="s">
        <v>14</v>
      </c>
      <c r="B16" s="5" t="s">
        <v>110</v>
      </c>
      <c r="C16" s="151">
        <v>0</v>
      </c>
      <c r="D16" s="222">
        <v>0</v>
      </c>
      <c r="E16" s="225" t="s">
        <v>158</v>
      </c>
      <c r="F16" s="222">
        <v>0</v>
      </c>
      <c r="G16" s="222">
        <v>0</v>
      </c>
      <c r="H16" s="224" t="s">
        <v>158</v>
      </c>
      <c r="I16" s="222">
        <v>0</v>
      </c>
      <c r="J16" s="222">
        <v>0</v>
      </c>
      <c r="K16" s="224" t="s">
        <v>158</v>
      </c>
      <c r="L16" s="222">
        <v>0</v>
      </c>
      <c r="M16" s="222">
        <v>0</v>
      </c>
      <c r="N16" s="224" t="s">
        <v>158</v>
      </c>
      <c r="O16" s="222">
        <v>0</v>
      </c>
      <c r="P16" s="222">
        <v>0</v>
      </c>
      <c r="Q16" s="152" t="s">
        <v>158</v>
      </c>
    </row>
    <row r="17" spans="1:17" ht="26.25" thickBot="1" x14ac:dyDescent="0.3">
      <c r="A17" s="18" t="s">
        <v>15</v>
      </c>
      <c r="B17" s="5" t="s">
        <v>111</v>
      </c>
      <c r="C17" s="151">
        <v>0</v>
      </c>
      <c r="D17" s="222">
        <v>0</v>
      </c>
      <c r="E17" s="225" t="s">
        <v>158</v>
      </c>
      <c r="F17" s="222">
        <v>0</v>
      </c>
      <c r="G17" s="222">
        <v>0</v>
      </c>
      <c r="H17" s="224" t="s">
        <v>158</v>
      </c>
      <c r="I17" s="222">
        <v>0</v>
      </c>
      <c r="J17" s="222">
        <v>0</v>
      </c>
      <c r="K17" s="224" t="s">
        <v>158</v>
      </c>
      <c r="L17" s="222">
        <v>0</v>
      </c>
      <c r="M17" s="222">
        <v>0</v>
      </c>
      <c r="N17" s="224" t="s">
        <v>158</v>
      </c>
      <c r="O17" s="222">
        <v>0</v>
      </c>
      <c r="P17" s="222">
        <v>0</v>
      </c>
      <c r="Q17" s="152" t="s">
        <v>158</v>
      </c>
    </row>
    <row r="18" spans="1:17" ht="16.5" thickBot="1" x14ac:dyDescent="0.3">
      <c r="A18" s="18" t="s">
        <v>16</v>
      </c>
      <c r="B18" s="5" t="s">
        <v>112</v>
      </c>
      <c r="C18" s="151">
        <v>0</v>
      </c>
      <c r="D18" s="222">
        <v>0</v>
      </c>
      <c r="E18" s="225" t="s">
        <v>158</v>
      </c>
      <c r="F18" s="222">
        <v>0</v>
      </c>
      <c r="G18" s="222">
        <v>0</v>
      </c>
      <c r="H18" s="224" t="s">
        <v>158</v>
      </c>
      <c r="I18" s="222">
        <v>0</v>
      </c>
      <c r="J18" s="222">
        <v>0</v>
      </c>
      <c r="K18" s="224" t="s">
        <v>158</v>
      </c>
      <c r="L18" s="222">
        <v>0</v>
      </c>
      <c r="M18" s="222">
        <v>0</v>
      </c>
      <c r="N18" s="224" t="s">
        <v>158</v>
      </c>
      <c r="O18" s="222">
        <v>0</v>
      </c>
      <c r="P18" s="222">
        <v>0</v>
      </c>
      <c r="Q18" s="152" t="s">
        <v>158</v>
      </c>
    </row>
    <row r="19" spans="1:17" ht="26.25" thickBot="1" x14ac:dyDescent="0.3">
      <c r="A19" s="18" t="s">
        <v>46</v>
      </c>
      <c r="B19" s="5" t="s">
        <v>104</v>
      </c>
      <c r="C19" s="151">
        <v>0</v>
      </c>
      <c r="D19" s="222">
        <v>0</v>
      </c>
      <c r="E19" s="225" t="s">
        <v>158</v>
      </c>
      <c r="F19" s="222">
        <v>0</v>
      </c>
      <c r="G19" s="222">
        <v>0</v>
      </c>
      <c r="H19" s="224" t="s">
        <v>158</v>
      </c>
      <c r="I19" s="222">
        <v>0</v>
      </c>
      <c r="J19" s="222">
        <v>0</v>
      </c>
      <c r="K19" s="224" t="s">
        <v>158</v>
      </c>
      <c r="L19" s="222">
        <v>0</v>
      </c>
      <c r="M19" s="222">
        <v>0</v>
      </c>
      <c r="N19" s="224" t="s">
        <v>158</v>
      </c>
      <c r="O19" s="222">
        <v>0</v>
      </c>
      <c r="P19" s="222">
        <v>0</v>
      </c>
      <c r="Q19" s="152" t="s">
        <v>158</v>
      </c>
    </row>
    <row r="20" spans="1:17" ht="26.25" thickBot="1" x14ac:dyDescent="0.3">
      <c r="A20" s="18" t="s">
        <v>154</v>
      </c>
      <c r="B20" s="5" t="s">
        <v>105</v>
      </c>
      <c r="C20" s="151">
        <v>0</v>
      </c>
      <c r="D20" s="222">
        <v>0</v>
      </c>
      <c r="E20" s="225" t="s">
        <v>158</v>
      </c>
      <c r="F20" s="222">
        <v>0</v>
      </c>
      <c r="G20" s="222">
        <v>0</v>
      </c>
      <c r="H20" s="224" t="s">
        <v>158</v>
      </c>
      <c r="I20" s="222">
        <v>0</v>
      </c>
      <c r="J20" s="222">
        <v>0</v>
      </c>
      <c r="K20" s="224" t="s">
        <v>158</v>
      </c>
      <c r="L20" s="222">
        <v>0</v>
      </c>
      <c r="M20" s="222">
        <v>0</v>
      </c>
      <c r="N20" s="224" t="s">
        <v>158</v>
      </c>
      <c r="O20" s="222">
        <v>0</v>
      </c>
      <c r="P20" s="222">
        <v>0</v>
      </c>
      <c r="Q20" s="152" t="s">
        <v>158</v>
      </c>
    </row>
    <row r="21" spans="1:17" ht="16.5" thickBot="1" x14ac:dyDescent="0.3">
      <c r="A21" s="18" t="s">
        <v>155</v>
      </c>
      <c r="B21" s="5" t="s">
        <v>106</v>
      </c>
      <c r="C21" s="151">
        <v>0</v>
      </c>
      <c r="D21" s="222">
        <v>0</v>
      </c>
      <c r="E21" s="225" t="s">
        <v>158</v>
      </c>
      <c r="F21" s="222">
        <v>0</v>
      </c>
      <c r="G21" s="222">
        <v>0</v>
      </c>
      <c r="H21" s="224" t="s">
        <v>158</v>
      </c>
      <c r="I21" s="222">
        <v>0</v>
      </c>
      <c r="J21" s="222">
        <v>0</v>
      </c>
      <c r="K21" s="224" t="s">
        <v>158</v>
      </c>
      <c r="L21" s="222">
        <v>0</v>
      </c>
      <c r="M21" s="222">
        <v>0</v>
      </c>
      <c r="N21" s="224" t="s">
        <v>158</v>
      </c>
      <c r="O21" s="222">
        <v>0</v>
      </c>
      <c r="P21" s="222">
        <v>0</v>
      </c>
      <c r="Q21" s="152" t="s">
        <v>158</v>
      </c>
    </row>
    <row r="22" spans="1:17" ht="26.25" thickBot="1" x14ac:dyDescent="0.3">
      <c r="A22" s="18" t="s">
        <v>156</v>
      </c>
      <c r="B22" s="5" t="s">
        <v>113</v>
      </c>
      <c r="C22" s="151">
        <v>0</v>
      </c>
      <c r="D22" s="222">
        <v>0</v>
      </c>
      <c r="E22" s="225" t="s">
        <v>158</v>
      </c>
      <c r="F22" s="222">
        <v>0</v>
      </c>
      <c r="G22" s="222">
        <v>0</v>
      </c>
      <c r="H22" s="224" t="s">
        <v>158</v>
      </c>
      <c r="I22" s="222">
        <v>0</v>
      </c>
      <c r="J22" s="222">
        <v>0</v>
      </c>
      <c r="K22" s="224" t="s">
        <v>158</v>
      </c>
      <c r="L22" s="222">
        <v>0</v>
      </c>
      <c r="M22" s="222">
        <v>0</v>
      </c>
      <c r="N22" s="224" t="s">
        <v>158</v>
      </c>
      <c r="O22" s="222">
        <v>0</v>
      </c>
      <c r="P22" s="222">
        <v>0</v>
      </c>
      <c r="Q22" s="152" t="s">
        <v>158</v>
      </c>
    </row>
    <row r="23" spans="1:17" ht="16.5" thickBot="1" x14ac:dyDescent="0.3">
      <c r="A23" s="18" t="s">
        <v>157</v>
      </c>
      <c r="B23" s="5" t="s">
        <v>108</v>
      </c>
      <c r="C23" s="151">
        <v>0</v>
      </c>
      <c r="D23" s="222">
        <v>0</v>
      </c>
      <c r="E23" s="225" t="s">
        <v>158</v>
      </c>
      <c r="F23" s="222">
        <v>0</v>
      </c>
      <c r="G23" s="222">
        <v>0</v>
      </c>
      <c r="H23" s="224" t="s">
        <v>158</v>
      </c>
      <c r="I23" s="222">
        <v>0</v>
      </c>
      <c r="J23" s="222">
        <v>0</v>
      </c>
      <c r="K23" s="224" t="s">
        <v>158</v>
      </c>
      <c r="L23" s="222">
        <v>0</v>
      </c>
      <c r="M23" s="222">
        <v>0</v>
      </c>
      <c r="N23" s="224" t="s">
        <v>158</v>
      </c>
      <c r="O23" s="222">
        <v>0</v>
      </c>
      <c r="P23" s="222">
        <v>0</v>
      </c>
      <c r="Q23" s="152" t="s">
        <v>158</v>
      </c>
    </row>
    <row r="24" spans="1:17" ht="16.5" thickBot="1" x14ac:dyDescent="0.3">
      <c r="A24" s="18">
        <v>3</v>
      </c>
      <c r="B24" s="1" t="s">
        <v>114</v>
      </c>
      <c r="C24" s="151">
        <v>102</v>
      </c>
      <c r="D24" s="222">
        <v>12</v>
      </c>
      <c r="E24" s="223">
        <f>(D24/C24)*100-100</f>
        <v>-88.235294117647058</v>
      </c>
      <c r="F24" s="222">
        <v>0</v>
      </c>
      <c r="G24" s="222">
        <v>0</v>
      </c>
      <c r="H24" s="224" t="s">
        <v>158</v>
      </c>
      <c r="I24" s="222">
        <v>85</v>
      </c>
      <c r="J24" s="222">
        <v>114</v>
      </c>
      <c r="K24" s="224">
        <v>1</v>
      </c>
      <c r="L24" s="222">
        <v>0</v>
      </c>
      <c r="M24" s="222">
        <v>0</v>
      </c>
      <c r="N24" s="224" t="s">
        <v>158</v>
      </c>
      <c r="O24" s="222">
        <v>0</v>
      </c>
      <c r="P24" s="222">
        <v>0</v>
      </c>
      <c r="Q24" s="152" t="s">
        <v>158</v>
      </c>
    </row>
    <row r="25" spans="1:17" ht="16.5" thickBot="1" x14ac:dyDescent="0.3">
      <c r="A25" s="18" t="s">
        <v>47</v>
      </c>
      <c r="B25" s="5" t="s">
        <v>115</v>
      </c>
      <c r="C25" s="151">
        <v>86</v>
      </c>
      <c r="D25" s="222">
        <v>0</v>
      </c>
      <c r="E25" s="223">
        <f>(D25/C25)*100-100</f>
        <v>-100</v>
      </c>
      <c r="F25" s="222">
        <v>0</v>
      </c>
      <c r="G25" s="222">
        <v>0</v>
      </c>
      <c r="H25" s="224" t="s">
        <v>158</v>
      </c>
      <c r="I25" s="222">
        <v>85</v>
      </c>
      <c r="J25" s="222">
        <v>114</v>
      </c>
      <c r="K25" s="224">
        <v>1</v>
      </c>
      <c r="L25" s="222">
        <v>0</v>
      </c>
      <c r="M25" s="222">
        <v>0</v>
      </c>
      <c r="N25" s="224" t="s">
        <v>158</v>
      </c>
      <c r="O25" s="222">
        <v>0</v>
      </c>
      <c r="P25" s="222">
        <v>0</v>
      </c>
      <c r="Q25" s="152" t="s">
        <v>158</v>
      </c>
    </row>
    <row r="26" spans="1:17" ht="39" thickBot="1" x14ac:dyDescent="0.3">
      <c r="A26" s="18" t="s">
        <v>48</v>
      </c>
      <c r="B26" s="5" t="s">
        <v>116</v>
      </c>
      <c r="C26" s="151">
        <v>16</v>
      </c>
      <c r="D26" s="222">
        <v>12</v>
      </c>
      <c r="E26" s="223">
        <f>(D26/C26)*100-100</f>
        <v>-25</v>
      </c>
      <c r="F26" s="222">
        <v>0</v>
      </c>
      <c r="G26" s="222">
        <v>0</v>
      </c>
      <c r="H26" s="224" t="s">
        <v>158</v>
      </c>
      <c r="I26" s="222">
        <v>0</v>
      </c>
      <c r="J26" s="222">
        <v>0</v>
      </c>
      <c r="K26" s="224" t="s">
        <v>158</v>
      </c>
      <c r="L26" s="222">
        <v>0</v>
      </c>
      <c r="M26" s="222">
        <v>0</v>
      </c>
      <c r="N26" s="224" t="s">
        <v>158</v>
      </c>
      <c r="O26" s="222">
        <v>0</v>
      </c>
      <c r="P26" s="222">
        <v>0</v>
      </c>
      <c r="Q26" s="152" t="s">
        <v>158</v>
      </c>
    </row>
    <row r="27" spans="1:17" ht="26.25" thickBot="1" x14ac:dyDescent="0.3">
      <c r="A27" s="18" t="s">
        <v>49</v>
      </c>
      <c r="B27" s="5" t="s">
        <v>117</v>
      </c>
      <c r="C27" s="151">
        <v>0</v>
      </c>
      <c r="D27" s="222">
        <v>0</v>
      </c>
      <c r="E27" s="225" t="s">
        <v>158</v>
      </c>
      <c r="F27" s="222">
        <v>0</v>
      </c>
      <c r="G27" s="222">
        <v>0</v>
      </c>
      <c r="H27" s="224" t="s">
        <v>158</v>
      </c>
      <c r="I27" s="222">
        <v>0</v>
      </c>
      <c r="J27" s="222">
        <v>0</v>
      </c>
      <c r="K27" s="224" t="s">
        <v>158</v>
      </c>
      <c r="L27" s="222">
        <v>0</v>
      </c>
      <c r="M27" s="222">
        <v>0</v>
      </c>
      <c r="N27" s="224" t="s">
        <v>158</v>
      </c>
      <c r="O27" s="222">
        <v>0</v>
      </c>
      <c r="P27" s="222">
        <v>0</v>
      </c>
      <c r="Q27" s="152" t="s">
        <v>158</v>
      </c>
    </row>
    <row r="28" spans="1:17" ht="16.5" thickBot="1" x14ac:dyDescent="0.3">
      <c r="A28" s="18" t="s">
        <v>50</v>
      </c>
      <c r="B28" s="5" t="s">
        <v>108</v>
      </c>
      <c r="C28" s="151">
        <v>0</v>
      </c>
      <c r="D28" s="222">
        <v>0</v>
      </c>
      <c r="E28" s="225" t="s">
        <v>158</v>
      </c>
      <c r="F28" s="222">
        <v>0</v>
      </c>
      <c r="G28" s="222">
        <v>0</v>
      </c>
      <c r="H28" s="224" t="s">
        <v>158</v>
      </c>
      <c r="I28" s="222">
        <v>0</v>
      </c>
      <c r="J28" s="222">
        <v>0</v>
      </c>
      <c r="K28" s="224" t="s">
        <v>158</v>
      </c>
      <c r="L28" s="222">
        <v>0</v>
      </c>
      <c r="M28" s="222">
        <v>0</v>
      </c>
      <c r="N28" s="224" t="s">
        <v>158</v>
      </c>
      <c r="O28" s="222">
        <v>0</v>
      </c>
      <c r="P28" s="222">
        <v>0</v>
      </c>
      <c r="Q28" s="152" t="s">
        <v>158</v>
      </c>
    </row>
  </sheetData>
  <mergeCells count="9">
    <mergeCell ref="A2:Q2"/>
    <mergeCell ref="C4:Q4"/>
    <mergeCell ref="C5:E5"/>
    <mergeCell ref="F5:H5"/>
    <mergeCell ref="I5:K5"/>
    <mergeCell ref="L5:N5"/>
    <mergeCell ref="O5:Q5"/>
    <mergeCell ref="A4:A6"/>
    <mergeCell ref="B4:B6"/>
  </mergeCells>
  <pageMargins left="0.94488188976377963" right="0.39370078740157483" top="0.74803149606299213" bottom="0.74803149606299213" header="0.35433070866141736" footer="0.31496062992125984"/>
  <pageSetup paperSize="9" scale="6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view="pageBreakPreview" topLeftCell="A4" zoomScaleSheetLayoutView="100" workbookViewId="0">
      <selection activeCell="P9" sqref="P9"/>
    </sheetView>
  </sheetViews>
  <sheetFormatPr defaultRowHeight="15.75" x14ac:dyDescent="0.25"/>
  <cols>
    <col min="1" max="1" width="6.375" customWidth="1"/>
    <col min="2" max="2" width="12.25" customWidth="1"/>
    <col min="3" max="3" width="11.875" customWidth="1"/>
    <col min="4" max="4" width="22.625" customWidth="1"/>
    <col min="5" max="5" width="22.5" customWidth="1"/>
    <col min="6" max="6" width="14.75" customWidth="1"/>
    <col min="7" max="7" width="16.875" customWidth="1"/>
    <col min="8" max="8" width="14.125" customWidth="1"/>
    <col min="9" max="10" width="13" customWidth="1"/>
    <col min="11" max="11" width="20.375" customWidth="1"/>
  </cols>
  <sheetData>
    <row r="1" spans="1:11" hidden="1" x14ac:dyDescent="0.25"/>
    <row r="2" spans="1:11" hidden="1" x14ac:dyDescent="0.25"/>
    <row r="3" spans="1:11" hidden="1" x14ac:dyDescent="0.25"/>
    <row r="5" spans="1:11" x14ac:dyDescent="0.25">
      <c r="A5" s="298" t="s">
        <v>189</v>
      </c>
      <c r="B5" s="299"/>
      <c r="C5" s="299"/>
      <c r="D5" s="299"/>
      <c r="E5" s="299"/>
      <c r="F5" s="299"/>
      <c r="G5" s="299"/>
      <c r="H5" s="299"/>
      <c r="I5" s="299"/>
      <c r="J5" s="299"/>
      <c r="K5" s="299"/>
    </row>
    <row r="6" spans="1:11" ht="16.5" thickBot="1" x14ac:dyDescent="0.3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 ht="77.25" thickBot="1" x14ac:dyDescent="0.3">
      <c r="A7" s="26" t="s">
        <v>0</v>
      </c>
      <c r="B7" s="53" t="s">
        <v>118</v>
      </c>
      <c r="C7" s="53" t="s">
        <v>119</v>
      </c>
      <c r="D7" s="53" t="s">
        <v>120</v>
      </c>
      <c r="E7" s="53" t="s">
        <v>121</v>
      </c>
      <c r="F7" s="53" t="s">
        <v>122</v>
      </c>
      <c r="G7" s="53" t="s">
        <v>123</v>
      </c>
      <c r="H7" s="53" t="s">
        <v>124</v>
      </c>
      <c r="I7" s="53" t="s">
        <v>125</v>
      </c>
      <c r="J7" s="53" t="s">
        <v>126</v>
      </c>
      <c r="K7" s="53" t="s">
        <v>127</v>
      </c>
    </row>
    <row r="8" spans="1:11" ht="16.5" thickBot="1" x14ac:dyDescent="0.3">
      <c r="A8" s="20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</row>
    <row r="9" spans="1:11" ht="204.75" thickBot="1" x14ac:dyDescent="0.3">
      <c r="A9" s="26">
        <v>1</v>
      </c>
      <c r="B9" s="85" t="s">
        <v>235</v>
      </c>
      <c r="C9" s="85" t="s">
        <v>168</v>
      </c>
      <c r="D9" s="85" t="s">
        <v>259</v>
      </c>
      <c r="E9" s="85" t="s">
        <v>236</v>
      </c>
      <c r="F9" s="85" t="s">
        <v>170</v>
      </c>
      <c r="G9" s="85" t="s">
        <v>237</v>
      </c>
      <c r="H9" s="85">
        <v>12</v>
      </c>
      <c r="I9" s="85">
        <v>15</v>
      </c>
      <c r="J9" s="85">
        <v>5</v>
      </c>
      <c r="K9" s="85" t="s">
        <v>158</v>
      </c>
    </row>
  </sheetData>
  <mergeCells count="1">
    <mergeCell ref="A5:K5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"/>
  <sheetViews>
    <sheetView view="pageBreakPreview" zoomScaleSheetLayoutView="100" workbookViewId="0">
      <selection activeCell="C11" sqref="C11"/>
    </sheetView>
  </sheetViews>
  <sheetFormatPr defaultRowHeight="15.75" x14ac:dyDescent="0.25"/>
  <cols>
    <col min="1" max="1" width="11" customWidth="1"/>
    <col min="2" max="2" width="33" customWidth="1"/>
    <col min="3" max="3" width="28" customWidth="1"/>
    <col min="4" max="4" width="18.125" customWidth="1"/>
  </cols>
  <sheetData>
    <row r="2" spans="1:4" ht="27" customHeight="1" x14ac:dyDescent="0.25">
      <c r="A2" s="230" t="s">
        <v>190</v>
      </c>
      <c r="B2" s="230"/>
      <c r="C2" s="230"/>
      <c r="D2" s="230"/>
    </row>
    <row r="3" spans="1:4" ht="14.25" customHeight="1" thickBot="1" x14ac:dyDescent="0.3">
      <c r="A3" s="62"/>
      <c r="B3" s="62"/>
      <c r="C3" s="62"/>
      <c r="D3" s="62"/>
    </row>
    <row r="4" spans="1:4" ht="16.5" thickBot="1" x14ac:dyDescent="0.3">
      <c r="A4" s="63" t="s">
        <v>0</v>
      </c>
      <c r="B4" s="64" t="s">
        <v>128</v>
      </c>
      <c r="C4" s="64" t="s">
        <v>129</v>
      </c>
      <c r="D4" s="65"/>
    </row>
    <row r="5" spans="1:4" ht="26.25" thickBot="1" x14ac:dyDescent="0.3">
      <c r="A5" s="300">
        <v>1</v>
      </c>
      <c r="B5" s="66" t="s">
        <v>130</v>
      </c>
      <c r="C5" s="300" t="s">
        <v>133</v>
      </c>
      <c r="D5" s="303" t="s">
        <v>244</v>
      </c>
    </row>
    <row r="6" spans="1:4" ht="26.25" thickBot="1" x14ac:dyDescent="0.3">
      <c r="A6" s="301"/>
      <c r="B6" s="67" t="s">
        <v>131</v>
      </c>
      <c r="C6" s="301"/>
      <c r="D6" s="304"/>
    </row>
    <row r="7" spans="1:4" ht="26.25" thickBot="1" x14ac:dyDescent="0.3">
      <c r="A7" s="302"/>
      <c r="B7" s="68" t="s">
        <v>132</v>
      </c>
      <c r="C7" s="302"/>
      <c r="D7" s="305"/>
    </row>
    <row r="8" spans="1:4" ht="39" thickBot="1" x14ac:dyDescent="0.3">
      <c r="A8" s="69">
        <v>2</v>
      </c>
      <c r="B8" s="70" t="s">
        <v>134</v>
      </c>
      <c r="C8" s="71" t="s">
        <v>135</v>
      </c>
      <c r="D8" s="87">
        <v>0</v>
      </c>
    </row>
    <row r="9" spans="1:4" ht="39" thickBot="1" x14ac:dyDescent="0.3">
      <c r="A9" s="72" t="s">
        <v>14</v>
      </c>
      <c r="B9" s="70" t="s">
        <v>136</v>
      </c>
      <c r="C9" s="71" t="s">
        <v>135</v>
      </c>
      <c r="D9" s="87">
        <v>0</v>
      </c>
    </row>
    <row r="10" spans="1:4" ht="39" thickBot="1" x14ac:dyDescent="0.3">
      <c r="A10" s="72" t="s">
        <v>15</v>
      </c>
      <c r="B10" s="70" t="s">
        <v>137</v>
      </c>
      <c r="C10" s="71" t="s">
        <v>135</v>
      </c>
      <c r="D10" s="87">
        <v>0</v>
      </c>
    </row>
    <row r="11" spans="1:4" ht="51.75" thickBot="1" x14ac:dyDescent="0.3">
      <c r="A11" s="69">
        <v>3</v>
      </c>
      <c r="B11" s="70" t="s">
        <v>138</v>
      </c>
      <c r="C11" s="71" t="s">
        <v>139</v>
      </c>
      <c r="D11" s="87">
        <v>0</v>
      </c>
    </row>
    <row r="12" spans="1:4" ht="39" thickBot="1" x14ac:dyDescent="0.3">
      <c r="A12" s="69">
        <v>4</v>
      </c>
      <c r="B12" s="70" t="s">
        <v>140</v>
      </c>
      <c r="C12" s="71" t="s">
        <v>139</v>
      </c>
      <c r="D12" s="87">
        <v>0</v>
      </c>
    </row>
  </sheetData>
  <mergeCells count="4">
    <mergeCell ref="A5:A7"/>
    <mergeCell ref="C5:C7"/>
    <mergeCell ref="A2:D2"/>
    <mergeCell ref="D5:D7"/>
  </mergeCells>
  <pageMargins left="0.7" right="0.7" top="0.75" bottom="0.75" header="0.3" footer="0.3"/>
  <pageSetup paperSize="9" scale="8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view="pageBreakPreview" zoomScaleSheetLayoutView="100" workbookViewId="0">
      <selection activeCell="E16" sqref="E16"/>
    </sheetView>
  </sheetViews>
  <sheetFormatPr defaultRowHeight="15.75" x14ac:dyDescent="0.25"/>
  <cols>
    <col min="1" max="1" width="65.5" customWidth="1"/>
    <col min="2" max="2" width="31.375" customWidth="1"/>
  </cols>
  <sheetData>
    <row r="1" spans="1:17" ht="16.5" customHeight="1" x14ac:dyDescent="0.25"/>
    <row r="3" spans="1:17" s="25" customFormat="1" ht="45" customHeight="1" x14ac:dyDescent="0.3">
      <c r="A3" s="228" t="s">
        <v>191</v>
      </c>
      <c r="B3" s="228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5" spans="1:17" ht="15" customHeight="1" x14ac:dyDescent="0.25">
      <c r="A5" s="73"/>
      <c r="B5" s="73"/>
    </row>
    <row r="6" spans="1:17" ht="19.5" customHeight="1" x14ac:dyDescent="0.25">
      <c r="A6" s="306" t="s">
        <v>253</v>
      </c>
      <c r="B6" s="306"/>
    </row>
    <row r="7" spans="1:17" x14ac:dyDescent="0.25">
      <c r="A7" s="73"/>
    </row>
    <row r="9" spans="1:17" ht="15" customHeight="1" x14ac:dyDescent="0.25">
      <c r="A9" s="52"/>
      <c r="B9" s="51"/>
    </row>
    <row r="10" spans="1:17" ht="18.75" x14ac:dyDescent="0.25">
      <c r="A10" s="57"/>
      <c r="B10" s="14"/>
    </row>
  </sheetData>
  <mergeCells count="2">
    <mergeCell ref="A3:B3"/>
    <mergeCell ref="A6:B6"/>
  </mergeCells>
  <pageMargins left="0.7" right="0.7" top="0.75" bottom="0.75" header="0.3" footer="0.3"/>
  <pageSetup paperSize="9" scale="40" orientation="portrait" r:id="rId1"/>
  <colBreaks count="1" manualBreakCount="1">
    <brk id="2" max="37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view="pageBreakPreview" zoomScaleSheetLayoutView="100" workbookViewId="0">
      <selection activeCell="G14" sqref="G14"/>
    </sheetView>
  </sheetViews>
  <sheetFormatPr defaultRowHeight="15.75" x14ac:dyDescent="0.25"/>
  <cols>
    <col min="1" max="1" width="65.5" customWidth="1"/>
    <col min="2" max="2" width="31.375" customWidth="1"/>
  </cols>
  <sheetData>
    <row r="1" spans="1:17" ht="16.5" customHeight="1" x14ac:dyDescent="0.25"/>
    <row r="2" spans="1:17" s="25" customFormat="1" ht="45" customHeight="1" x14ac:dyDescent="0.3">
      <c r="A2" s="228" t="s">
        <v>192</v>
      </c>
      <c r="B2" s="228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4" spans="1:17" ht="29.25" customHeight="1" x14ac:dyDescent="0.25">
      <c r="A4" s="307" t="s">
        <v>254</v>
      </c>
      <c r="B4" s="307"/>
    </row>
    <row r="5" spans="1:17" x14ac:dyDescent="0.25">
      <c r="A5" s="73"/>
      <c r="B5" s="73"/>
    </row>
    <row r="6" spans="1:17" x14ac:dyDescent="0.25">
      <c r="A6" s="306"/>
      <c r="B6" s="306"/>
    </row>
    <row r="7" spans="1:17" x14ac:dyDescent="0.25">
      <c r="A7" s="73"/>
    </row>
    <row r="9" spans="1:17" ht="15" customHeight="1" x14ac:dyDescent="0.25">
      <c r="A9" s="52"/>
      <c r="B9" s="51"/>
    </row>
    <row r="10" spans="1:17" ht="18.75" x14ac:dyDescent="0.25">
      <c r="A10" s="57"/>
      <c r="B10" s="14"/>
    </row>
  </sheetData>
  <mergeCells count="3">
    <mergeCell ref="A2:B2"/>
    <mergeCell ref="A4:B4"/>
    <mergeCell ref="A6:B6"/>
  </mergeCells>
  <pageMargins left="0.7" right="0.7" top="0.75" bottom="0.75" header="0.3" footer="0.3"/>
  <pageSetup paperSize="9" scale="40" orientation="portrait" r:id="rId1"/>
  <colBreaks count="1" manualBreakCount="1">
    <brk id="2" max="37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view="pageBreakPreview" zoomScaleSheetLayoutView="100" workbookViewId="0">
      <selection activeCell="D2" sqref="D2"/>
    </sheetView>
  </sheetViews>
  <sheetFormatPr defaultRowHeight="15.75" x14ac:dyDescent="0.25"/>
  <cols>
    <col min="1" max="1" width="65.5" customWidth="1"/>
    <col min="2" max="2" width="37" customWidth="1"/>
  </cols>
  <sheetData>
    <row r="1" spans="1:17" ht="16.5" customHeight="1" x14ac:dyDescent="0.25"/>
    <row r="2" spans="1:17" s="25" customFormat="1" ht="378" customHeight="1" x14ac:dyDescent="0.3">
      <c r="A2" s="228" t="s">
        <v>176</v>
      </c>
      <c r="B2" s="228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4" spans="1:17" ht="21.75" customHeight="1" x14ac:dyDescent="0.25">
      <c r="A4" s="307" t="s">
        <v>238</v>
      </c>
      <c r="B4" s="307"/>
    </row>
    <row r="5" spans="1:17" x14ac:dyDescent="0.25">
      <c r="A5" s="73"/>
      <c r="B5" s="73"/>
    </row>
    <row r="6" spans="1:17" x14ac:dyDescent="0.25">
      <c r="A6" s="306"/>
      <c r="B6" s="306"/>
    </row>
    <row r="7" spans="1:17" x14ac:dyDescent="0.25">
      <c r="A7" s="73"/>
    </row>
    <row r="9" spans="1:17" ht="15" customHeight="1" x14ac:dyDescent="0.25">
      <c r="A9" s="52"/>
      <c r="B9" s="51"/>
    </row>
    <row r="10" spans="1:17" ht="18.75" x14ac:dyDescent="0.25">
      <c r="A10" s="57"/>
      <c r="B10" s="14"/>
    </row>
  </sheetData>
  <mergeCells count="3">
    <mergeCell ref="A2:B2"/>
    <mergeCell ref="A4:B4"/>
    <mergeCell ref="A6:B6"/>
  </mergeCells>
  <pageMargins left="0.7" right="0.7" top="0.75" bottom="0.75" header="0.3" footer="0.3"/>
  <pageSetup paperSize="9" scale="40" orientation="portrait" r:id="rId1"/>
  <colBreaks count="1" manualBreakCount="1">
    <brk id="2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55"/>
  <sheetViews>
    <sheetView view="pageBreakPreview" zoomScaleSheetLayoutView="100" workbookViewId="0">
      <selection activeCell="L21" sqref="L21"/>
    </sheetView>
  </sheetViews>
  <sheetFormatPr defaultColWidth="9" defaultRowHeight="15" x14ac:dyDescent="0.25"/>
  <cols>
    <col min="1" max="1" width="3.375" style="21" customWidth="1"/>
    <col min="2" max="2" width="34.75" style="21" customWidth="1"/>
    <col min="3" max="3" width="8.125" style="21" customWidth="1"/>
    <col min="4" max="4" width="12.75" style="21" customWidth="1"/>
    <col min="5" max="5" width="12.5" style="21" customWidth="1"/>
    <col min="6" max="6" width="12.75" style="21" customWidth="1"/>
    <col min="7" max="16384" width="9" style="21"/>
  </cols>
  <sheetData>
    <row r="2" spans="2:6" ht="86.25" customHeight="1" x14ac:dyDescent="0.25">
      <c r="B2" s="229" t="s">
        <v>180</v>
      </c>
      <c r="C2" s="229"/>
      <c r="D2" s="229"/>
      <c r="E2" s="229"/>
      <c r="F2" s="229"/>
    </row>
    <row r="3" spans="2:6" ht="15.75" thickBot="1" x14ac:dyDescent="0.3"/>
    <row r="4" spans="2:6" customFormat="1" ht="39" customHeight="1" thickBot="1" x14ac:dyDescent="0.3">
      <c r="B4" s="99" t="s">
        <v>165</v>
      </c>
      <c r="C4" s="100" t="s">
        <v>202</v>
      </c>
      <c r="D4" s="97">
        <v>2021</v>
      </c>
      <c r="E4" s="204">
        <v>2022</v>
      </c>
      <c r="F4" s="98" t="s">
        <v>164</v>
      </c>
    </row>
    <row r="5" spans="2:6" customFormat="1" ht="31.5" x14ac:dyDescent="0.25">
      <c r="B5" s="95" t="s">
        <v>195</v>
      </c>
      <c r="C5" s="96" t="s">
        <v>203</v>
      </c>
      <c r="D5" s="185">
        <f>D8+D12+D16+D20</f>
        <v>975</v>
      </c>
      <c r="E5" s="185">
        <f>E8+E12+E16+E20</f>
        <v>1253</v>
      </c>
      <c r="F5" s="186">
        <f>(E5/D5)*100-100</f>
        <v>28.512820512820525</v>
      </c>
    </row>
    <row r="6" spans="2:6" customFormat="1" ht="8.25" customHeight="1" x14ac:dyDescent="0.25">
      <c r="B6" s="74"/>
      <c r="C6" s="90"/>
      <c r="D6" s="190"/>
      <c r="E6" s="190"/>
      <c r="F6" s="191"/>
    </row>
    <row r="7" spans="2:6" customFormat="1" ht="15" customHeight="1" x14ac:dyDescent="0.25">
      <c r="B7" s="88" t="s">
        <v>196</v>
      </c>
      <c r="C7" s="91"/>
      <c r="D7" s="91"/>
      <c r="E7" s="91"/>
      <c r="F7" s="192"/>
    </row>
    <row r="8" spans="2:6" customFormat="1" ht="15" customHeight="1" x14ac:dyDescent="0.25">
      <c r="B8" s="75" t="s">
        <v>197</v>
      </c>
      <c r="C8" s="92" t="s">
        <v>203</v>
      </c>
      <c r="D8" s="77">
        <v>14</v>
      </c>
      <c r="E8" s="77">
        <v>14</v>
      </c>
      <c r="F8" s="193">
        <f>(E8/D8)*100-100</f>
        <v>0</v>
      </c>
    </row>
    <row r="9" spans="2:6" customFormat="1" ht="15" customHeight="1" x14ac:dyDescent="0.25">
      <c r="B9" s="75" t="s">
        <v>198</v>
      </c>
      <c r="C9" s="92" t="s">
        <v>203</v>
      </c>
      <c r="D9" s="77"/>
      <c r="E9" s="77"/>
      <c r="F9" s="194" t="s">
        <v>158</v>
      </c>
    </row>
    <row r="10" spans="2:6" customFormat="1" ht="15" customHeight="1" x14ac:dyDescent="0.25">
      <c r="B10" s="75" t="s">
        <v>199</v>
      </c>
      <c r="C10" s="92" t="s">
        <v>203</v>
      </c>
      <c r="D10" s="77">
        <v>14</v>
      </c>
      <c r="E10" s="77">
        <v>14</v>
      </c>
      <c r="F10" s="193">
        <f>(E10/D10)*100-100</f>
        <v>0</v>
      </c>
    </row>
    <row r="11" spans="2:6" customFormat="1" ht="5.25" customHeight="1" x14ac:dyDescent="0.25">
      <c r="B11" s="75"/>
      <c r="C11" s="92"/>
      <c r="D11" s="77"/>
      <c r="E11" s="77"/>
      <c r="F11" s="193"/>
    </row>
    <row r="12" spans="2:6" customFormat="1" ht="15" customHeight="1" x14ac:dyDescent="0.25">
      <c r="B12" s="75" t="s">
        <v>200</v>
      </c>
      <c r="C12" s="92" t="s">
        <v>203</v>
      </c>
      <c r="D12" s="77">
        <v>510</v>
      </c>
      <c r="E12" s="77">
        <v>782</v>
      </c>
      <c r="F12" s="193">
        <f>(E12/D12)*100-100</f>
        <v>53.333333333333343</v>
      </c>
    </row>
    <row r="13" spans="2:6" customFormat="1" ht="15" customHeight="1" x14ac:dyDescent="0.25">
      <c r="B13" s="75" t="s">
        <v>198</v>
      </c>
      <c r="C13" s="77" t="s">
        <v>203</v>
      </c>
      <c r="D13" s="195"/>
      <c r="E13" s="195"/>
      <c r="F13" s="196"/>
    </row>
    <row r="14" spans="2:6" customFormat="1" ht="15" customHeight="1" x14ac:dyDescent="0.25">
      <c r="B14" s="75" t="s">
        <v>199</v>
      </c>
      <c r="C14" s="92" t="s">
        <v>203</v>
      </c>
      <c r="D14" s="77">
        <v>510</v>
      </c>
      <c r="E14" s="77">
        <v>782</v>
      </c>
      <c r="F14" s="193">
        <f>(E14/D14)*100-100</f>
        <v>53.333333333333343</v>
      </c>
    </row>
    <row r="15" spans="2:6" customFormat="1" ht="4.5" customHeight="1" x14ac:dyDescent="0.25">
      <c r="B15" s="75"/>
      <c r="C15" s="92"/>
      <c r="D15" s="77"/>
      <c r="E15" s="77"/>
      <c r="F15" s="193"/>
    </row>
    <row r="16" spans="2:6" customFormat="1" ht="15" customHeight="1" x14ac:dyDescent="0.25">
      <c r="B16" s="75" t="s">
        <v>201</v>
      </c>
      <c r="C16" s="92" t="s">
        <v>203</v>
      </c>
      <c r="D16" s="77">
        <v>187</v>
      </c>
      <c r="E16" s="77">
        <f>E17+E18</f>
        <v>189</v>
      </c>
      <c r="F16" s="193">
        <f>(E16/D16)*100-100</f>
        <v>1.0695187165775479</v>
      </c>
    </row>
    <row r="17" spans="2:6" customFormat="1" ht="14.25" customHeight="1" x14ac:dyDescent="0.25">
      <c r="B17" s="89" t="s">
        <v>198</v>
      </c>
      <c r="C17" s="93" t="s">
        <v>203</v>
      </c>
      <c r="D17" s="77">
        <v>7</v>
      </c>
      <c r="E17" s="77">
        <v>7</v>
      </c>
      <c r="F17" s="194">
        <f>(E17/D17)*100-100</f>
        <v>0</v>
      </c>
    </row>
    <row r="18" spans="2:6" customFormat="1" ht="15" customHeight="1" x14ac:dyDescent="0.25">
      <c r="B18" s="75" t="s">
        <v>199</v>
      </c>
      <c r="C18" s="92" t="s">
        <v>203</v>
      </c>
      <c r="D18" s="77">
        <v>180</v>
      </c>
      <c r="E18" s="77">
        <v>182</v>
      </c>
      <c r="F18" s="197">
        <f>(E18/D18)*100-100</f>
        <v>1.1111111111111143</v>
      </c>
    </row>
    <row r="19" spans="2:6" customFormat="1" ht="4.5" customHeight="1" x14ac:dyDescent="0.25">
      <c r="B19" s="75"/>
      <c r="C19" s="92"/>
      <c r="D19" s="77"/>
      <c r="E19" s="77"/>
      <c r="F19" s="194"/>
    </row>
    <row r="20" spans="2:6" customFormat="1" ht="15" customHeight="1" x14ac:dyDescent="0.25">
      <c r="B20" s="75" t="s">
        <v>204</v>
      </c>
      <c r="C20" s="92" t="s">
        <v>203</v>
      </c>
      <c r="D20" s="77">
        <f>D21+D22</f>
        <v>264</v>
      </c>
      <c r="E20" s="77">
        <f>E21+E22</f>
        <v>268</v>
      </c>
      <c r="F20" s="197">
        <f>(E20/D20)*100-100</f>
        <v>1.5151515151515156</v>
      </c>
    </row>
    <row r="21" spans="2:6" customFormat="1" ht="15" customHeight="1" x14ac:dyDescent="0.25">
      <c r="B21" s="89" t="s">
        <v>198</v>
      </c>
      <c r="C21" s="92" t="s">
        <v>203</v>
      </c>
      <c r="D21" s="77">
        <v>23</v>
      </c>
      <c r="E21" s="77">
        <v>23</v>
      </c>
      <c r="F21" s="197">
        <f>(E21/D21)*100-100</f>
        <v>0</v>
      </c>
    </row>
    <row r="22" spans="2:6" customFormat="1" ht="15" customHeight="1" thickBot="1" x14ac:dyDescent="0.3">
      <c r="B22" s="76" t="s">
        <v>199</v>
      </c>
      <c r="C22" s="94" t="s">
        <v>203</v>
      </c>
      <c r="D22" s="198">
        <v>241</v>
      </c>
      <c r="E22" s="198">
        <v>245</v>
      </c>
      <c r="F22" s="199">
        <f>(E22/D22)*100-100</f>
        <v>1.6597510373443924</v>
      </c>
    </row>
    <row r="23" spans="2:6" customFormat="1" ht="15" customHeight="1" x14ac:dyDescent="0.25"/>
    <row r="24" spans="2:6" customFormat="1" ht="15" customHeight="1" x14ac:dyDescent="0.25"/>
    <row r="25" spans="2:6" customFormat="1" ht="15" customHeight="1" x14ac:dyDescent="0.25"/>
    <row r="31" spans="2:6" ht="15" customHeight="1" x14ac:dyDescent="0.25"/>
    <row r="32" spans="2: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5" ht="45" customHeight="1" x14ac:dyDescent="0.25"/>
  </sheetData>
  <mergeCells count="1">
    <mergeCell ref="B2:F2"/>
  </mergeCells>
  <pageMargins left="0.31496062992125984" right="0.19685039370078741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view="pageBreakPreview" zoomScaleSheetLayoutView="100" workbookViewId="0">
      <selection activeCell="I8" sqref="I8"/>
    </sheetView>
  </sheetViews>
  <sheetFormatPr defaultRowHeight="15.75" x14ac:dyDescent="0.25"/>
  <cols>
    <col min="1" max="1" width="6.5" customWidth="1"/>
    <col min="2" max="2" width="52" customWidth="1"/>
    <col min="3" max="3" width="30.75" customWidth="1"/>
  </cols>
  <sheetData>
    <row r="1" spans="1:17" ht="16.5" customHeight="1" x14ac:dyDescent="0.25"/>
    <row r="2" spans="1:17" s="25" customFormat="1" ht="60" customHeight="1" x14ac:dyDescent="0.3">
      <c r="A2" s="229" t="s">
        <v>177</v>
      </c>
      <c r="B2" s="229"/>
      <c r="C2" s="229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x14ac:dyDescent="0.25">
      <c r="A3" s="306"/>
      <c r="B3" s="306"/>
    </row>
    <row r="4" spans="1:17" ht="16.5" thickBot="1" x14ac:dyDescent="0.3">
      <c r="A4" s="73"/>
    </row>
    <row r="5" spans="1:17" ht="16.5" thickBot="1" x14ac:dyDescent="0.3">
      <c r="A5" s="134" t="s">
        <v>239</v>
      </c>
      <c r="B5" s="135" t="s">
        <v>240</v>
      </c>
      <c r="C5" s="136" t="s">
        <v>241</v>
      </c>
    </row>
    <row r="6" spans="1:17" ht="31.5" x14ac:dyDescent="0.25">
      <c r="A6" s="121">
        <v>1</v>
      </c>
      <c r="B6" s="122" t="s">
        <v>247</v>
      </c>
      <c r="C6" s="153">
        <v>5</v>
      </c>
    </row>
    <row r="7" spans="1:17" ht="31.5" x14ac:dyDescent="0.25">
      <c r="A7" s="120">
        <v>2</v>
      </c>
      <c r="B7" s="119" t="s">
        <v>248</v>
      </c>
      <c r="C7" s="206">
        <v>4.8</v>
      </c>
    </row>
    <row r="8" spans="1:17" ht="31.5" x14ac:dyDescent="0.25">
      <c r="A8" s="121">
        <v>3</v>
      </c>
      <c r="B8" s="119" t="s">
        <v>249</v>
      </c>
      <c r="C8" s="141">
        <v>4.95</v>
      </c>
    </row>
    <row r="9" spans="1:17" ht="47.25" x14ac:dyDescent="0.25">
      <c r="A9" s="120">
        <v>4</v>
      </c>
      <c r="B9" s="119" t="s">
        <v>250</v>
      </c>
      <c r="C9" s="141">
        <v>4.7</v>
      </c>
    </row>
    <row r="10" spans="1:17" ht="47.25" x14ac:dyDescent="0.25">
      <c r="A10" s="121">
        <v>5</v>
      </c>
      <c r="B10" s="119" t="s">
        <v>251</v>
      </c>
      <c r="C10" s="141">
        <v>4.78</v>
      </c>
    </row>
    <row r="11" spans="1:17" ht="31.5" x14ac:dyDescent="0.25">
      <c r="A11" s="121">
        <v>6</v>
      </c>
      <c r="B11" s="119" t="s">
        <v>260</v>
      </c>
      <c r="C11" s="141">
        <v>4.7</v>
      </c>
    </row>
  </sheetData>
  <mergeCells count="2">
    <mergeCell ref="A3:B3"/>
    <mergeCell ref="A2:C2"/>
  </mergeCells>
  <pageMargins left="0.7" right="0.7" top="0.75" bottom="0.75" header="0.3" footer="0.3"/>
  <pageSetup paperSize="9" scale="4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view="pageBreakPreview" zoomScaleSheetLayoutView="100" workbookViewId="0">
      <selection activeCell="F23" sqref="F23"/>
    </sheetView>
  </sheetViews>
  <sheetFormatPr defaultRowHeight="15.75" x14ac:dyDescent="0.25"/>
  <cols>
    <col min="1" max="1" width="65.5" customWidth="1"/>
    <col min="2" max="2" width="37" customWidth="1"/>
  </cols>
  <sheetData>
    <row r="1" spans="1:17" ht="16.5" customHeight="1" x14ac:dyDescent="0.25"/>
    <row r="2" spans="1:17" s="25" customFormat="1" ht="60" customHeight="1" x14ac:dyDescent="0.3">
      <c r="A2" s="229" t="s">
        <v>193</v>
      </c>
      <c r="B2" s="229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4" spans="1:17" ht="36" customHeight="1" x14ac:dyDescent="0.25">
      <c r="A4" s="307" t="s">
        <v>242</v>
      </c>
      <c r="B4" s="307"/>
    </row>
    <row r="5" spans="1:17" ht="19.5" customHeight="1" x14ac:dyDescent="0.25">
      <c r="A5" s="263"/>
      <c r="B5" s="263"/>
    </row>
    <row r="6" spans="1:17" x14ac:dyDescent="0.25">
      <c r="A6" s="86"/>
    </row>
    <row r="7" spans="1:17" x14ac:dyDescent="0.25">
      <c r="A7" s="86"/>
    </row>
    <row r="8" spans="1:17" ht="35.25" customHeight="1" x14ac:dyDescent="0.25">
      <c r="A8" s="308"/>
      <c r="B8" s="308"/>
    </row>
    <row r="9" spans="1:17" ht="18.75" x14ac:dyDescent="0.25">
      <c r="A9" s="57"/>
      <c r="B9" s="14"/>
    </row>
  </sheetData>
  <mergeCells count="4">
    <mergeCell ref="A2:B2"/>
    <mergeCell ref="A4:B4"/>
    <mergeCell ref="A5:B5"/>
    <mergeCell ref="A8:B8"/>
  </mergeCells>
  <pageMargins left="0.7" right="0.7" top="0.75" bottom="0.75" header="0.3" footer="0.3"/>
  <pageSetup paperSize="9" scale="40" orientation="portrait" r:id="rId1"/>
  <colBreaks count="1" manualBreakCount="1">
    <brk id="2" max="37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32"/>
  <sheetViews>
    <sheetView zoomScale="89" zoomScaleNormal="89" zoomScaleSheetLayoutView="85" workbookViewId="0">
      <selection activeCell="AG16" sqref="AG16"/>
    </sheetView>
  </sheetViews>
  <sheetFormatPr defaultRowHeight="12.75" x14ac:dyDescent="0.2"/>
  <cols>
    <col min="1" max="1" width="3.625" style="137" customWidth="1"/>
    <col min="2" max="2" width="9.25" style="137" customWidth="1"/>
    <col min="3" max="3" width="9.625" style="137" customWidth="1"/>
    <col min="4" max="4" width="9.875" style="137" customWidth="1"/>
    <col min="5" max="5" width="4.625" style="137" customWidth="1"/>
    <col min="6" max="6" width="7.375" style="137" customWidth="1"/>
    <col min="7" max="7" width="7.5" style="137" customWidth="1"/>
    <col min="8" max="8" width="7.125" style="137" customWidth="1"/>
    <col min="9" max="9" width="4.625" style="137" customWidth="1"/>
    <col min="10" max="10" width="8" style="137" customWidth="1"/>
    <col min="11" max="11" width="7" style="137" customWidth="1"/>
    <col min="12" max="12" width="5.25" style="137" customWidth="1"/>
    <col min="13" max="13" width="5.625" style="137" customWidth="1"/>
    <col min="14" max="14" width="7.25" style="137" customWidth="1"/>
    <col min="15" max="15" width="5" style="137" customWidth="1"/>
    <col min="16" max="16" width="7.5" style="137" customWidth="1"/>
    <col min="17" max="17" width="5.75" style="137" customWidth="1"/>
    <col min="18" max="18" width="6.875" style="137" customWidth="1"/>
    <col min="19" max="19" width="6" style="137" customWidth="1"/>
    <col min="20" max="20" width="5.625" style="137" customWidth="1"/>
    <col min="21" max="21" width="7.375" style="137" customWidth="1"/>
    <col min="22" max="22" width="4.75" style="137" customWidth="1"/>
    <col min="23" max="23" width="5.5" style="137" customWidth="1"/>
    <col min="24" max="24" width="7.5" style="137" customWidth="1"/>
    <col min="25" max="25" width="5.75" style="137" customWidth="1"/>
    <col min="26" max="26" width="4.625" style="137" customWidth="1"/>
    <col min="27" max="27" width="7.625" style="137" customWidth="1"/>
    <col min="28" max="28" width="7.75" style="137" customWidth="1"/>
    <col min="29" max="29" width="5.375" style="137" customWidth="1"/>
    <col min="30" max="30" width="11.375" style="137" customWidth="1"/>
    <col min="31" max="31" width="7.125" style="137" customWidth="1"/>
    <col min="32" max="258" width="9" style="137"/>
    <col min="259" max="259" width="9.625" style="137" customWidth="1"/>
    <col min="260" max="260" width="9.875" style="137" customWidth="1"/>
    <col min="261" max="261" width="9.25" style="137" customWidth="1"/>
    <col min="262" max="262" width="9.75" style="137" customWidth="1"/>
    <col min="263" max="263" width="10" style="137" customWidth="1"/>
    <col min="264" max="514" width="9" style="137"/>
    <col min="515" max="515" width="9.625" style="137" customWidth="1"/>
    <col min="516" max="516" width="9.875" style="137" customWidth="1"/>
    <col min="517" max="517" width="9.25" style="137" customWidth="1"/>
    <col min="518" max="518" width="9.75" style="137" customWidth="1"/>
    <col min="519" max="519" width="10" style="137" customWidth="1"/>
    <col min="520" max="770" width="9" style="137"/>
    <col min="771" max="771" width="9.625" style="137" customWidth="1"/>
    <col min="772" max="772" width="9.875" style="137" customWidth="1"/>
    <col min="773" max="773" width="9.25" style="137" customWidth="1"/>
    <col min="774" max="774" width="9.75" style="137" customWidth="1"/>
    <col min="775" max="775" width="10" style="137" customWidth="1"/>
    <col min="776" max="1026" width="9" style="137"/>
    <col min="1027" max="1027" width="9.625" style="137" customWidth="1"/>
    <col min="1028" max="1028" width="9.875" style="137" customWidth="1"/>
    <col min="1029" max="1029" width="9.25" style="137" customWidth="1"/>
    <col min="1030" max="1030" width="9.75" style="137" customWidth="1"/>
    <col min="1031" max="1031" width="10" style="137" customWidth="1"/>
    <col min="1032" max="1282" width="9" style="137"/>
    <col min="1283" max="1283" width="9.625" style="137" customWidth="1"/>
    <col min="1284" max="1284" width="9.875" style="137" customWidth="1"/>
    <col min="1285" max="1285" width="9.25" style="137" customWidth="1"/>
    <col min="1286" max="1286" width="9.75" style="137" customWidth="1"/>
    <col min="1287" max="1287" width="10" style="137" customWidth="1"/>
    <col min="1288" max="1538" width="9" style="137"/>
    <col min="1539" max="1539" width="9.625" style="137" customWidth="1"/>
    <col min="1540" max="1540" width="9.875" style="137" customWidth="1"/>
    <col min="1541" max="1541" width="9.25" style="137" customWidth="1"/>
    <col min="1542" max="1542" width="9.75" style="137" customWidth="1"/>
    <col min="1543" max="1543" width="10" style="137" customWidth="1"/>
    <col min="1544" max="1794" width="9" style="137"/>
    <col min="1795" max="1795" width="9.625" style="137" customWidth="1"/>
    <col min="1796" max="1796" width="9.875" style="137" customWidth="1"/>
    <col min="1797" max="1797" width="9.25" style="137" customWidth="1"/>
    <col min="1798" max="1798" width="9.75" style="137" customWidth="1"/>
    <col min="1799" max="1799" width="10" style="137" customWidth="1"/>
    <col min="1800" max="2050" width="9" style="137"/>
    <col min="2051" max="2051" width="9.625" style="137" customWidth="1"/>
    <col min="2052" max="2052" width="9.875" style="137" customWidth="1"/>
    <col min="2053" max="2053" width="9.25" style="137" customWidth="1"/>
    <col min="2054" max="2054" width="9.75" style="137" customWidth="1"/>
    <col min="2055" max="2055" width="10" style="137" customWidth="1"/>
    <col min="2056" max="2306" width="9" style="137"/>
    <col min="2307" max="2307" width="9.625" style="137" customWidth="1"/>
    <col min="2308" max="2308" width="9.875" style="137" customWidth="1"/>
    <col min="2309" max="2309" width="9.25" style="137" customWidth="1"/>
    <col min="2310" max="2310" width="9.75" style="137" customWidth="1"/>
    <col min="2311" max="2311" width="10" style="137" customWidth="1"/>
    <col min="2312" max="2562" width="9" style="137"/>
    <col min="2563" max="2563" width="9.625" style="137" customWidth="1"/>
    <col min="2564" max="2564" width="9.875" style="137" customWidth="1"/>
    <col min="2565" max="2565" width="9.25" style="137" customWidth="1"/>
    <col min="2566" max="2566" width="9.75" style="137" customWidth="1"/>
    <col min="2567" max="2567" width="10" style="137" customWidth="1"/>
    <col min="2568" max="2818" width="9" style="137"/>
    <col min="2819" max="2819" width="9.625" style="137" customWidth="1"/>
    <col min="2820" max="2820" width="9.875" style="137" customWidth="1"/>
    <col min="2821" max="2821" width="9.25" style="137" customWidth="1"/>
    <col min="2822" max="2822" width="9.75" style="137" customWidth="1"/>
    <col min="2823" max="2823" width="10" style="137" customWidth="1"/>
    <col min="2824" max="3074" width="9" style="137"/>
    <col min="3075" max="3075" width="9.625" style="137" customWidth="1"/>
    <col min="3076" max="3076" width="9.875" style="137" customWidth="1"/>
    <col min="3077" max="3077" width="9.25" style="137" customWidth="1"/>
    <col min="3078" max="3078" width="9.75" style="137" customWidth="1"/>
    <col min="3079" max="3079" width="10" style="137" customWidth="1"/>
    <col min="3080" max="3330" width="9" style="137"/>
    <col min="3331" max="3331" width="9.625" style="137" customWidth="1"/>
    <col min="3332" max="3332" width="9.875" style="137" customWidth="1"/>
    <col min="3333" max="3333" width="9.25" style="137" customWidth="1"/>
    <col min="3334" max="3334" width="9.75" style="137" customWidth="1"/>
    <col min="3335" max="3335" width="10" style="137" customWidth="1"/>
    <col min="3336" max="3586" width="9" style="137"/>
    <col min="3587" max="3587" width="9.625" style="137" customWidth="1"/>
    <col min="3588" max="3588" width="9.875" style="137" customWidth="1"/>
    <col min="3589" max="3589" width="9.25" style="137" customWidth="1"/>
    <col min="3590" max="3590" width="9.75" style="137" customWidth="1"/>
    <col min="3591" max="3591" width="10" style="137" customWidth="1"/>
    <col min="3592" max="3842" width="9" style="137"/>
    <col min="3843" max="3843" width="9.625" style="137" customWidth="1"/>
    <col min="3844" max="3844" width="9.875" style="137" customWidth="1"/>
    <col min="3845" max="3845" width="9.25" style="137" customWidth="1"/>
    <col min="3846" max="3846" width="9.75" style="137" customWidth="1"/>
    <col min="3847" max="3847" width="10" style="137" customWidth="1"/>
    <col min="3848" max="4098" width="9" style="137"/>
    <col min="4099" max="4099" width="9.625" style="137" customWidth="1"/>
    <col min="4100" max="4100" width="9.875" style="137" customWidth="1"/>
    <col min="4101" max="4101" width="9.25" style="137" customWidth="1"/>
    <col min="4102" max="4102" width="9.75" style="137" customWidth="1"/>
    <col min="4103" max="4103" width="10" style="137" customWidth="1"/>
    <col min="4104" max="4354" width="9" style="137"/>
    <col min="4355" max="4355" width="9.625" style="137" customWidth="1"/>
    <col min="4356" max="4356" width="9.875" style="137" customWidth="1"/>
    <col min="4357" max="4357" width="9.25" style="137" customWidth="1"/>
    <col min="4358" max="4358" width="9.75" style="137" customWidth="1"/>
    <col min="4359" max="4359" width="10" style="137" customWidth="1"/>
    <col min="4360" max="4610" width="9" style="137"/>
    <col min="4611" max="4611" width="9.625" style="137" customWidth="1"/>
    <col min="4612" max="4612" width="9.875" style="137" customWidth="1"/>
    <col min="4613" max="4613" width="9.25" style="137" customWidth="1"/>
    <col min="4614" max="4614" width="9.75" style="137" customWidth="1"/>
    <col min="4615" max="4615" width="10" style="137" customWidth="1"/>
    <col min="4616" max="4866" width="9" style="137"/>
    <col min="4867" max="4867" width="9.625" style="137" customWidth="1"/>
    <col min="4868" max="4868" width="9.875" style="137" customWidth="1"/>
    <col min="4869" max="4869" width="9.25" style="137" customWidth="1"/>
    <col min="4870" max="4870" width="9.75" style="137" customWidth="1"/>
    <col min="4871" max="4871" width="10" style="137" customWidth="1"/>
    <col min="4872" max="5122" width="9" style="137"/>
    <col min="5123" max="5123" width="9.625" style="137" customWidth="1"/>
    <col min="5124" max="5124" width="9.875" style="137" customWidth="1"/>
    <col min="5125" max="5125" width="9.25" style="137" customWidth="1"/>
    <col min="5126" max="5126" width="9.75" style="137" customWidth="1"/>
    <col min="5127" max="5127" width="10" style="137" customWidth="1"/>
    <col min="5128" max="5378" width="9" style="137"/>
    <col min="5379" max="5379" width="9.625" style="137" customWidth="1"/>
    <col min="5380" max="5380" width="9.875" style="137" customWidth="1"/>
    <col min="5381" max="5381" width="9.25" style="137" customWidth="1"/>
    <col min="5382" max="5382" width="9.75" style="137" customWidth="1"/>
    <col min="5383" max="5383" width="10" style="137" customWidth="1"/>
    <col min="5384" max="5634" width="9" style="137"/>
    <col min="5635" max="5635" width="9.625" style="137" customWidth="1"/>
    <col min="5636" max="5636" width="9.875" style="137" customWidth="1"/>
    <col min="5637" max="5637" width="9.25" style="137" customWidth="1"/>
    <col min="5638" max="5638" width="9.75" style="137" customWidth="1"/>
    <col min="5639" max="5639" width="10" style="137" customWidth="1"/>
    <col min="5640" max="5890" width="9" style="137"/>
    <col min="5891" max="5891" width="9.625" style="137" customWidth="1"/>
    <col min="5892" max="5892" width="9.875" style="137" customWidth="1"/>
    <col min="5893" max="5893" width="9.25" style="137" customWidth="1"/>
    <col min="5894" max="5894" width="9.75" style="137" customWidth="1"/>
    <col min="5895" max="5895" width="10" style="137" customWidth="1"/>
    <col min="5896" max="6146" width="9" style="137"/>
    <col min="6147" max="6147" width="9.625" style="137" customWidth="1"/>
    <col min="6148" max="6148" width="9.875" style="137" customWidth="1"/>
    <col min="6149" max="6149" width="9.25" style="137" customWidth="1"/>
    <col min="6150" max="6150" width="9.75" style="137" customWidth="1"/>
    <col min="6151" max="6151" width="10" style="137" customWidth="1"/>
    <col min="6152" max="6402" width="9" style="137"/>
    <col min="6403" max="6403" width="9.625" style="137" customWidth="1"/>
    <col min="6404" max="6404" width="9.875" style="137" customWidth="1"/>
    <col min="6405" max="6405" width="9.25" style="137" customWidth="1"/>
    <col min="6406" max="6406" width="9.75" style="137" customWidth="1"/>
    <col min="6407" max="6407" width="10" style="137" customWidth="1"/>
    <col min="6408" max="6658" width="9" style="137"/>
    <col min="6659" max="6659" width="9.625" style="137" customWidth="1"/>
    <col min="6660" max="6660" width="9.875" style="137" customWidth="1"/>
    <col min="6661" max="6661" width="9.25" style="137" customWidth="1"/>
    <col min="6662" max="6662" width="9.75" style="137" customWidth="1"/>
    <col min="6663" max="6663" width="10" style="137" customWidth="1"/>
    <col min="6664" max="6914" width="9" style="137"/>
    <col min="6915" max="6915" width="9.625" style="137" customWidth="1"/>
    <col min="6916" max="6916" width="9.875" style="137" customWidth="1"/>
    <col min="6917" max="6917" width="9.25" style="137" customWidth="1"/>
    <col min="6918" max="6918" width="9.75" style="137" customWidth="1"/>
    <col min="6919" max="6919" width="10" style="137" customWidth="1"/>
    <col min="6920" max="7170" width="9" style="137"/>
    <col min="7171" max="7171" width="9.625" style="137" customWidth="1"/>
    <col min="7172" max="7172" width="9.875" style="137" customWidth="1"/>
    <col min="7173" max="7173" width="9.25" style="137" customWidth="1"/>
    <col min="7174" max="7174" width="9.75" style="137" customWidth="1"/>
    <col min="7175" max="7175" width="10" style="137" customWidth="1"/>
    <col min="7176" max="7426" width="9" style="137"/>
    <col min="7427" max="7427" width="9.625" style="137" customWidth="1"/>
    <col min="7428" max="7428" width="9.875" style="137" customWidth="1"/>
    <col min="7429" max="7429" width="9.25" style="137" customWidth="1"/>
    <col min="7430" max="7430" width="9.75" style="137" customWidth="1"/>
    <col min="7431" max="7431" width="10" style="137" customWidth="1"/>
    <col min="7432" max="7682" width="9" style="137"/>
    <col min="7683" max="7683" width="9.625" style="137" customWidth="1"/>
    <col min="7684" max="7684" width="9.875" style="137" customWidth="1"/>
    <col min="7685" max="7685" width="9.25" style="137" customWidth="1"/>
    <col min="7686" max="7686" width="9.75" style="137" customWidth="1"/>
    <col min="7687" max="7687" width="10" style="137" customWidth="1"/>
    <col min="7688" max="7938" width="9" style="137"/>
    <col min="7939" max="7939" width="9.625" style="137" customWidth="1"/>
    <col min="7940" max="7940" width="9.875" style="137" customWidth="1"/>
    <col min="7941" max="7941" width="9.25" style="137" customWidth="1"/>
    <col min="7942" max="7942" width="9.75" style="137" customWidth="1"/>
    <col min="7943" max="7943" width="10" style="137" customWidth="1"/>
    <col min="7944" max="8194" width="9" style="137"/>
    <col min="8195" max="8195" width="9.625" style="137" customWidth="1"/>
    <col min="8196" max="8196" width="9.875" style="137" customWidth="1"/>
    <col min="8197" max="8197" width="9.25" style="137" customWidth="1"/>
    <col min="8198" max="8198" width="9.75" style="137" customWidth="1"/>
    <col min="8199" max="8199" width="10" style="137" customWidth="1"/>
    <col min="8200" max="8450" width="9" style="137"/>
    <col min="8451" max="8451" width="9.625" style="137" customWidth="1"/>
    <col min="8452" max="8452" width="9.875" style="137" customWidth="1"/>
    <col min="8453" max="8453" width="9.25" style="137" customWidth="1"/>
    <col min="8454" max="8454" width="9.75" style="137" customWidth="1"/>
    <col min="8455" max="8455" width="10" style="137" customWidth="1"/>
    <col min="8456" max="8706" width="9" style="137"/>
    <col min="8707" max="8707" width="9.625" style="137" customWidth="1"/>
    <col min="8708" max="8708" width="9.875" style="137" customWidth="1"/>
    <col min="8709" max="8709" width="9.25" style="137" customWidth="1"/>
    <col min="8710" max="8710" width="9.75" style="137" customWidth="1"/>
    <col min="8711" max="8711" width="10" style="137" customWidth="1"/>
    <col min="8712" max="8962" width="9" style="137"/>
    <col min="8963" max="8963" width="9.625" style="137" customWidth="1"/>
    <col min="8964" max="8964" width="9.875" style="137" customWidth="1"/>
    <col min="8965" max="8965" width="9.25" style="137" customWidth="1"/>
    <col min="8966" max="8966" width="9.75" style="137" customWidth="1"/>
    <col min="8967" max="8967" width="10" style="137" customWidth="1"/>
    <col min="8968" max="9218" width="9" style="137"/>
    <col min="9219" max="9219" width="9.625" style="137" customWidth="1"/>
    <col min="9220" max="9220" width="9.875" style="137" customWidth="1"/>
    <col min="9221" max="9221" width="9.25" style="137" customWidth="1"/>
    <col min="9222" max="9222" width="9.75" style="137" customWidth="1"/>
    <col min="9223" max="9223" width="10" style="137" customWidth="1"/>
    <col min="9224" max="9474" width="9" style="137"/>
    <col min="9475" max="9475" width="9.625" style="137" customWidth="1"/>
    <col min="9476" max="9476" width="9.875" style="137" customWidth="1"/>
    <col min="9477" max="9477" width="9.25" style="137" customWidth="1"/>
    <col min="9478" max="9478" width="9.75" style="137" customWidth="1"/>
    <col min="9479" max="9479" width="10" style="137" customWidth="1"/>
    <col min="9480" max="9730" width="9" style="137"/>
    <col min="9731" max="9731" width="9.625" style="137" customWidth="1"/>
    <col min="9732" max="9732" width="9.875" style="137" customWidth="1"/>
    <col min="9733" max="9733" width="9.25" style="137" customWidth="1"/>
    <col min="9734" max="9734" width="9.75" style="137" customWidth="1"/>
    <col min="9735" max="9735" width="10" style="137" customWidth="1"/>
    <col min="9736" max="9986" width="9" style="137"/>
    <col min="9987" max="9987" width="9.625" style="137" customWidth="1"/>
    <col min="9988" max="9988" width="9.875" style="137" customWidth="1"/>
    <col min="9989" max="9989" width="9.25" style="137" customWidth="1"/>
    <col min="9990" max="9990" width="9.75" style="137" customWidth="1"/>
    <col min="9991" max="9991" width="10" style="137" customWidth="1"/>
    <col min="9992" max="10242" width="9" style="137"/>
    <col min="10243" max="10243" width="9.625" style="137" customWidth="1"/>
    <col min="10244" max="10244" width="9.875" style="137" customWidth="1"/>
    <col min="10245" max="10245" width="9.25" style="137" customWidth="1"/>
    <col min="10246" max="10246" width="9.75" style="137" customWidth="1"/>
    <col min="10247" max="10247" width="10" style="137" customWidth="1"/>
    <col min="10248" max="10498" width="9" style="137"/>
    <col min="10499" max="10499" width="9.625" style="137" customWidth="1"/>
    <col min="10500" max="10500" width="9.875" style="137" customWidth="1"/>
    <col min="10501" max="10501" width="9.25" style="137" customWidth="1"/>
    <col min="10502" max="10502" width="9.75" style="137" customWidth="1"/>
    <col min="10503" max="10503" width="10" style="137" customWidth="1"/>
    <col min="10504" max="10754" width="9" style="137"/>
    <col min="10755" max="10755" width="9.625" style="137" customWidth="1"/>
    <col min="10756" max="10756" width="9.875" style="137" customWidth="1"/>
    <col min="10757" max="10757" width="9.25" style="137" customWidth="1"/>
    <col min="10758" max="10758" width="9.75" style="137" customWidth="1"/>
    <col min="10759" max="10759" width="10" style="137" customWidth="1"/>
    <col min="10760" max="11010" width="9" style="137"/>
    <col min="11011" max="11011" width="9.625" style="137" customWidth="1"/>
    <col min="11012" max="11012" width="9.875" style="137" customWidth="1"/>
    <col min="11013" max="11013" width="9.25" style="137" customWidth="1"/>
    <col min="11014" max="11014" width="9.75" style="137" customWidth="1"/>
    <col min="11015" max="11015" width="10" style="137" customWidth="1"/>
    <col min="11016" max="11266" width="9" style="137"/>
    <col min="11267" max="11267" width="9.625" style="137" customWidth="1"/>
    <col min="11268" max="11268" width="9.875" style="137" customWidth="1"/>
    <col min="11269" max="11269" width="9.25" style="137" customWidth="1"/>
    <col min="11270" max="11270" width="9.75" style="137" customWidth="1"/>
    <col min="11271" max="11271" width="10" style="137" customWidth="1"/>
    <col min="11272" max="11522" width="9" style="137"/>
    <col min="11523" max="11523" width="9.625" style="137" customWidth="1"/>
    <col min="11524" max="11524" width="9.875" style="137" customWidth="1"/>
    <col min="11525" max="11525" width="9.25" style="137" customWidth="1"/>
    <col min="11526" max="11526" width="9.75" style="137" customWidth="1"/>
    <col min="11527" max="11527" width="10" style="137" customWidth="1"/>
    <col min="11528" max="11778" width="9" style="137"/>
    <col min="11779" max="11779" width="9.625" style="137" customWidth="1"/>
    <col min="11780" max="11780" width="9.875" style="137" customWidth="1"/>
    <col min="11781" max="11781" width="9.25" style="137" customWidth="1"/>
    <col min="11782" max="11782" width="9.75" style="137" customWidth="1"/>
    <col min="11783" max="11783" width="10" style="137" customWidth="1"/>
    <col min="11784" max="12034" width="9" style="137"/>
    <col min="12035" max="12035" width="9.625" style="137" customWidth="1"/>
    <col min="12036" max="12036" width="9.875" style="137" customWidth="1"/>
    <col min="12037" max="12037" width="9.25" style="137" customWidth="1"/>
    <col min="12038" max="12038" width="9.75" style="137" customWidth="1"/>
    <col min="12039" max="12039" width="10" style="137" customWidth="1"/>
    <col min="12040" max="12290" width="9" style="137"/>
    <col min="12291" max="12291" width="9.625" style="137" customWidth="1"/>
    <col min="12292" max="12292" width="9.875" style="137" customWidth="1"/>
    <col min="12293" max="12293" width="9.25" style="137" customWidth="1"/>
    <col min="12294" max="12294" width="9.75" style="137" customWidth="1"/>
    <col min="12295" max="12295" width="10" style="137" customWidth="1"/>
    <col min="12296" max="12546" width="9" style="137"/>
    <col min="12547" max="12547" width="9.625" style="137" customWidth="1"/>
    <col min="12548" max="12548" width="9.875" style="137" customWidth="1"/>
    <col min="12549" max="12549" width="9.25" style="137" customWidth="1"/>
    <col min="12550" max="12550" width="9.75" style="137" customWidth="1"/>
    <col min="12551" max="12551" width="10" style="137" customWidth="1"/>
    <col min="12552" max="12802" width="9" style="137"/>
    <col min="12803" max="12803" width="9.625" style="137" customWidth="1"/>
    <col min="12804" max="12804" width="9.875" style="137" customWidth="1"/>
    <col min="12805" max="12805" width="9.25" style="137" customWidth="1"/>
    <col min="12806" max="12806" width="9.75" style="137" customWidth="1"/>
    <col min="12807" max="12807" width="10" style="137" customWidth="1"/>
    <col min="12808" max="13058" width="9" style="137"/>
    <col min="13059" max="13059" width="9.625" style="137" customWidth="1"/>
    <col min="13060" max="13060" width="9.875" style="137" customWidth="1"/>
    <col min="13061" max="13061" width="9.25" style="137" customWidth="1"/>
    <col min="13062" max="13062" width="9.75" style="137" customWidth="1"/>
    <col min="13063" max="13063" width="10" style="137" customWidth="1"/>
    <col min="13064" max="13314" width="9" style="137"/>
    <col min="13315" max="13315" width="9.625" style="137" customWidth="1"/>
    <col min="13316" max="13316" width="9.875" style="137" customWidth="1"/>
    <col min="13317" max="13317" width="9.25" style="137" customWidth="1"/>
    <col min="13318" max="13318" width="9.75" style="137" customWidth="1"/>
    <col min="13319" max="13319" width="10" style="137" customWidth="1"/>
    <col min="13320" max="13570" width="9" style="137"/>
    <col min="13571" max="13571" width="9.625" style="137" customWidth="1"/>
    <col min="13572" max="13572" width="9.875" style="137" customWidth="1"/>
    <col min="13573" max="13573" width="9.25" style="137" customWidth="1"/>
    <col min="13574" max="13574" width="9.75" style="137" customWidth="1"/>
    <col min="13575" max="13575" width="10" style="137" customWidth="1"/>
    <col min="13576" max="13826" width="9" style="137"/>
    <col min="13827" max="13827" width="9.625" style="137" customWidth="1"/>
    <col min="13828" max="13828" width="9.875" style="137" customWidth="1"/>
    <col min="13829" max="13829" width="9.25" style="137" customWidth="1"/>
    <col min="13830" max="13830" width="9.75" style="137" customWidth="1"/>
    <col min="13831" max="13831" width="10" style="137" customWidth="1"/>
    <col min="13832" max="14082" width="9" style="137"/>
    <col min="14083" max="14083" width="9.625" style="137" customWidth="1"/>
    <col min="14084" max="14084" width="9.875" style="137" customWidth="1"/>
    <col min="14085" max="14085" width="9.25" style="137" customWidth="1"/>
    <col min="14086" max="14086" width="9.75" style="137" customWidth="1"/>
    <col min="14087" max="14087" width="10" style="137" customWidth="1"/>
    <col min="14088" max="14338" width="9" style="137"/>
    <col min="14339" max="14339" width="9.625" style="137" customWidth="1"/>
    <col min="14340" max="14340" width="9.875" style="137" customWidth="1"/>
    <col min="14341" max="14341" width="9.25" style="137" customWidth="1"/>
    <col min="14342" max="14342" width="9.75" style="137" customWidth="1"/>
    <col min="14343" max="14343" width="10" style="137" customWidth="1"/>
    <col min="14344" max="14594" width="9" style="137"/>
    <col min="14595" max="14595" width="9.625" style="137" customWidth="1"/>
    <col min="14596" max="14596" width="9.875" style="137" customWidth="1"/>
    <col min="14597" max="14597" width="9.25" style="137" customWidth="1"/>
    <col min="14598" max="14598" width="9.75" style="137" customWidth="1"/>
    <col min="14599" max="14599" width="10" style="137" customWidth="1"/>
    <col min="14600" max="14850" width="9" style="137"/>
    <col min="14851" max="14851" width="9.625" style="137" customWidth="1"/>
    <col min="14852" max="14852" width="9.875" style="137" customWidth="1"/>
    <col min="14853" max="14853" width="9.25" style="137" customWidth="1"/>
    <col min="14854" max="14854" width="9.75" style="137" customWidth="1"/>
    <col min="14855" max="14855" width="10" style="137" customWidth="1"/>
    <col min="14856" max="15106" width="9" style="137"/>
    <col min="15107" max="15107" width="9.625" style="137" customWidth="1"/>
    <col min="15108" max="15108" width="9.875" style="137" customWidth="1"/>
    <col min="15109" max="15109" width="9.25" style="137" customWidth="1"/>
    <col min="15110" max="15110" width="9.75" style="137" customWidth="1"/>
    <col min="15111" max="15111" width="10" style="137" customWidth="1"/>
    <col min="15112" max="15362" width="9" style="137"/>
    <col min="15363" max="15363" width="9.625" style="137" customWidth="1"/>
    <col min="15364" max="15364" width="9.875" style="137" customWidth="1"/>
    <col min="15365" max="15365" width="9.25" style="137" customWidth="1"/>
    <col min="15366" max="15366" width="9.75" style="137" customWidth="1"/>
    <col min="15367" max="15367" width="10" style="137" customWidth="1"/>
    <col min="15368" max="15618" width="9" style="137"/>
    <col min="15619" max="15619" width="9.625" style="137" customWidth="1"/>
    <col min="15620" max="15620" width="9.875" style="137" customWidth="1"/>
    <col min="15621" max="15621" width="9.25" style="137" customWidth="1"/>
    <col min="15622" max="15622" width="9.75" style="137" customWidth="1"/>
    <col min="15623" max="15623" width="10" style="137" customWidth="1"/>
    <col min="15624" max="15874" width="9" style="137"/>
    <col min="15875" max="15875" width="9.625" style="137" customWidth="1"/>
    <col min="15876" max="15876" width="9.875" style="137" customWidth="1"/>
    <col min="15877" max="15877" width="9.25" style="137" customWidth="1"/>
    <col min="15878" max="15878" width="9.75" style="137" customWidth="1"/>
    <col min="15879" max="15879" width="10" style="137" customWidth="1"/>
    <col min="15880" max="16130" width="9" style="137"/>
    <col min="16131" max="16131" width="9.625" style="137" customWidth="1"/>
    <col min="16132" max="16132" width="9.875" style="137" customWidth="1"/>
    <col min="16133" max="16133" width="9.25" style="137" customWidth="1"/>
    <col min="16134" max="16134" width="9.75" style="137" customWidth="1"/>
    <col min="16135" max="16135" width="10" style="137" customWidth="1"/>
    <col min="16136" max="16384" width="9" style="137"/>
  </cols>
  <sheetData>
    <row r="2" spans="1:31" ht="15.75" x14ac:dyDescent="0.25">
      <c r="A2" s="310" t="s">
        <v>169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310"/>
      <c r="AD2" s="310"/>
      <c r="AE2" s="310"/>
    </row>
    <row r="3" spans="1:31" ht="13.5" thickBot="1" x14ac:dyDescent="0.25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</row>
    <row r="4" spans="1:31" ht="43.5" customHeight="1" thickBot="1" x14ac:dyDescent="0.25">
      <c r="A4" s="309" t="s">
        <v>0</v>
      </c>
      <c r="B4" s="309" t="s">
        <v>17</v>
      </c>
      <c r="C4" s="309" t="s">
        <v>18</v>
      </c>
      <c r="D4" s="309" t="s">
        <v>19</v>
      </c>
      <c r="E4" s="309" t="s">
        <v>20</v>
      </c>
      <c r="F4" s="309"/>
      <c r="G4" s="309"/>
      <c r="H4" s="309"/>
      <c r="I4" s="309"/>
      <c r="J4" s="309" t="s">
        <v>21</v>
      </c>
      <c r="K4" s="309"/>
      <c r="L4" s="309"/>
      <c r="M4" s="309"/>
      <c r="N4" s="309"/>
      <c r="O4" s="309"/>
      <c r="P4" s="309" t="s">
        <v>22</v>
      </c>
      <c r="Q4" s="309"/>
      <c r="R4" s="309"/>
      <c r="S4" s="309"/>
      <c r="T4" s="309"/>
      <c r="U4" s="309"/>
      <c r="V4" s="309"/>
      <c r="W4" s="309" t="s">
        <v>23</v>
      </c>
      <c r="X4" s="309"/>
      <c r="Y4" s="309"/>
      <c r="Z4" s="309"/>
      <c r="AA4" s="309" t="s">
        <v>24</v>
      </c>
      <c r="AB4" s="309"/>
      <c r="AC4" s="309"/>
      <c r="AD4" s="309" t="s">
        <v>25</v>
      </c>
      <c r="AE4" s="309"/>
    </row>
    <row r="5" spans="1:31" ht="182.25" thickBot="1" x14ac:dyDescent="0.25">
      <c r="A5" s="309"/>
      <c r="B5" s="309"/>
      <c r="C5" s="309"/>
      <c r="D5" s="309"/>
      <c r="E5" s="211" t="s">
        <v>26</v>
      </c>
      <c r="F5" s="211" t="s">
        <v>27</v>
      </c>
      <c r="G5" s="211" t="s">
        <v>28</v>
      </c>
      <c r="H5" s="211" t="s">
        <v>29</v>
      </c>
      <c r="I5" s="211" t="s">
        <v>30</v>
      </c>
      <c r="J5" s="211" t="s">
        <v>31</v>
      </c>
      <c r="K5" s="211" t="s">
        <v>32</v>
      </c>
      <c r="L5" s="211" t="s">
        <v>33</v>
      </c>
      <c r="M5" s="211" t="s">
        <v>34</v>
      </c>
      <c r="N5" s="211" t="s">
        <v>35</v>
      </c>
      <c r="O5" s="211" t="s">
        <v>30</v>
      </c>
      <c r="P5" s="211" t="s">
        <v>36</v>
      </c>
      <c r="Q5" s="211" t="s">
        <v>37</v>
      </c>
      <c r="R5" s="211" t="s">
        <v>32</v>
      </c>
      <c r="S5" s="211" t="s">
        <v>33</v>
      </c>
      <c r="T5" s="211" t="s">
        <v>34</v>
      </c>
      <c r="U5" s="211" t="s">
        <v>35</v>
      </c>
      <c r="V5" s="211" t="s">
        <v>30</v>
      </c>
      <c r="W5" s="211" t="s">
        <v>38</v>
      </c>
      <c r="X5" s="211" t="s">
        <v>39</v>
      </c>
      <c r="Y5" s="211" t="s">
        <v>40</v>
      </c>
      <c r="Z5" s="211" t="s">
        <v>30</v>
      </c>
      <c r="AA5" s="211" t="s">
        <v>41</v>
      </c>
      <c r="AB5" s="211" t="s">
        <v>42</v>
      </c>
      <c r="AC5" s="211" t="s">
        <v>43</v>
      </c>
      <c r="AD5" s="211" t="s">
        <v>44</v>
      </c>
      <c r="AE5" s="211" t="s">
        <v>45</v>
      </c>
    </row>
    <row r="6" spans="1:31" ht="13.5" thickBot="1" x14ac:dyDescent="0.25">
      <c r="A6" s="212">
        <v>1</v>
      </c>
      <c r="B6" s="213">
        <v>2</v>
      </c>
      <c r="C6" s="213">
        <v>3</v>
      </c>
      <c r="D6" s="213">
        <v>4</v>
      </c>
      <c r="E6" s="213">
        <v>5</v>
      </c>
      <c r="F6" s="213">
        <v>6</v>
      </c>
      <c r="G6" s="213">
        <v>7</v>
      </c>
      <c r="H6" s="213">
        <v>8</v>
      </c>
      <c r="I6" s="213">
        <v>9</v>
      </c>
      <c r="J6" s="213">
        <v>10</v>
      </c>
      <c r="K6" s="213">
        <v>11</v>
      </c>
      <c r="L6" s="213">
        <v>12</v>
      </c>
      <c r="M6" s="213">
        <v>13</v>
      </c>
      <c r="N6" s="213">
        <v>14</v>
      </c>
      <c r="O6" s="213">
        <v>15</v>
      </c>
      <c r="P6" s="213">
        <v>16</v>
      </c>
      <c r="Q6" s="213">
        <v>17</v>
      </c>
      <c r="R6" s="213">
        <v>18</v>
      </c>
      <c r="S6" s="213">
        <v>19</v>
      </c>
      <c r="T6" s="213">
        <v>20</v>
      </c>
      <c r="U6" s="213">
        <v>21</v>
      </c>
      <c r="V6" s="213">
        <v>22</v>
      </c>
      <c r="W6" s="213">
        <v>23</v>
      </c>
      <c r="X6" s="213">
        <v>24</v>
      </c>
      <c r="Y6" s="213">
        <v>25</v>
      </c>
      <c r="Z6" s="213">
        <v>26</v>
      </c>
      <c r="AA6" s="213">
        <v>27</v>
      </c>
      <c r="AB6" s="213">
        <v>28</v>
      </c>
      <c r="AC6" s="213">
        <v>29</v>
      </c>
      <c r="AD6" s="213">
        <v>30</v>
      </c>
      <c r="AE6" s="213">
        <v>31</v>
      </c>
    </row>
    <row r="7" spans="1:31" ht="15" x14ac:dyDescent="0.25">
      <c r="A7" s="217">
        <v>1</v>
      </c>
      <c r="B7" s="217">
        <v>223</v>
      </c>
      <c r="C7" s="218">
        <v>44562</v>
      </c>
      <c r="D7" s="219"/>
      <c r="E7" s="217" t="s">
        <v>258</v>
      </c>
      <c r="F7" s="217"/>
      <c r="G7" s="217"/>
      <c r="H7" s="217"/>
      <c r="I7" s="217"/>
      <c r="J7" s="217" t="s">
        <v>258</v>
      </c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 t="s">
        <v>258</v>
      </c>
      <c r="Y7" s="217"/>
      <c r="Z7" s="217"/>
      <c r="AA7" s="217"/>
      <c r="AB7" s="217"/>
      <c r="AC7" s="217"/>
      <c r="AD7" s="217" t="s">
        <v>258</v>
      </c>
      <c r="AE7" s="217"/>
    </row>
    <row r="8" spans="1:31" ht="15" x14ac:dyDescent="0.25">
      <c r="A8" s="220">
        <f>A7+1</f>
        <v>2</v>
      </c>
      <c r="B8" s="220">
        <v>224</v>
      </c>
      <c r="C8" s="221">
        <v>44571</v>
      </c>
      <c r="D8" s="219"/>
      <c r="E8" s="217" t="s">
        <v>258</v>
      </c>
      <c r="F8" s="217"/>
      <c r="G8" s="217"/>
      <c r="H8" s="217"/>
      <c r="I8" s="217"/>
      <c r="J8" s="217" t="s">
        <v>258</v>
      </c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 t="s">
        <v>258</v>
      </c>
      <c r="Y8" s="217"/>
      <c r="Z8" s="217"/>
      <c r="AA8" s="217"/>
      <c r="AB8" s="217"/>
      <c r="AC8" s="217"/>
      <c r="AD8" s="217" t="s">
        <v>258</v>
      </c>
      <c r="AE8" s="217"/>
    </row>
    <row r="9" spans="1:31" ht="15" x14ac:dyDescent="0.2">
      <c r="A9" s="220">
        <f t="shared" ref="A9:A72" si="0">A8+1</f>
        <v>3</v>
      </c>
      <c r="B9" s="226">
        <v>225</v>
      </c>
      <c r="C9" s="216">
        <v>44578</v>
      </c>
      <c r="D9" s="214"/>
      <c r="E9" s="214"/>
      <c r="F9" s="214"/>
      <c r="G9" s="214"/>
      <c r="H9" s="214"/>
      <c r="I9" s="214"/>
      <c r="J9" s="214"/>
      <c r="K9" s="217" t="s">
        <v>258</v>
      </c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7" t="s">
        <v>258</v>
      </c>
      <c r="X9" s="214"/>
      <c r="Y9" s="214"/>
      <c r="Z9" s="214"/>
      <c r="AA9" s="214"/>
      <c r="AB9" s="214"/>
      <c r="AC9" s="214"/>
      <c r="AD9" s="217" t="s">
        <v>258</v>
      </c>
      <c r="AE9" s="214"/>
    </row>
    <row r="10" spans="1:31" ht="15" x14ac:dyDescent="0.2">
      <c r="A10" s="220">
        <f t="shared" si="0"/>
        <v>4</v>
      </c>
      <c r="B10" s="227">
        <v>226</v>
      </c>
      <c r="C10" s="215">
        <v>44582</v>
      </c>
      <c r="D10" s="214"/>
      <c r="E10" s="214"/>
      <c r="F10" s="214"/>
      <c r="G10" s="214"/>
      <c r="H10" s="214"/>
      <c r="I10" s="214"/>
      <c r="J10" s="214"/>
      <c r="K10" s="217" t="s">
        <v>258</v>
      </c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7" t="s">
        <v>258</v>
      </c>
      <c r="X10" s="214"/>
      <c r="Y10" s="214"/>
      <c r="Z10" s="214"/>
      <c r="AA10" s="214"/>
      <c r="AB10" s="214"/>
      <c r="AC10" s="214"/>
      <c r="AD10" s="217" t="s">
        <v>258</v>
      </c>
      <c r="AE10" s="214"/>
    </row>
    <row r="11" spans="1:31" ht="15" x14ac:dyDescent="0.2">
      <c r="A11" s="220">
        <f t="shared" si="0"/>
        <v>5</v>
      </c>
      <c r="B11" s="227">
        <v>227</v>
      </c>
      <c r="C11" s="215">
        <v>44621</v>
      </c>
      <c r="D11" s="214"/>
      <c r="E11" s="217" t="s">
        <v>258</v>
      </c>
      <c r="F11" s="214"/>
      <c r="G11" s="214"/>
      <c r="H11" s="214"/>
      <c r="I11" s="214"/>
      <c r="J11" s="217" t="s">
        <v>258</v>
      </c>
      <c r="K11" s="217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7"/>
      <c r="X11" s="217" t="s">
        <v>258</v>
      </c>
      <c r="Y11" s="214"/>
      <c r="Z11" s="214"/>
      <c r="AA11" s="214"/>
      <c r="AB11" s="214"/>
      <c r="AC11" s="214"/>
      <c r="AD11" s="217" t="s">
        <v>258</v>
      </c>
      <c r="AE11" s="214"/>
    </row>
    <row r="12" spans="1:31" ht="15" x14ac:dyDescent="0.2">
      <c r="A12" s="220">
        <f t="shared" si="0"/>
        <v>6</v>
      </c>
      <c r="B12" s="227">
        <v>228</v>
      </c>
      <c r="C12" s="215">
        <v>44638</v>
      </c>
      <c r="D12" s="214"/>
      <c r="E12" s="214"/>
      <c r="F12" s="214"/>
      <c r="G12" s="214"/>
      <c r="H12" s="214"/>
      <c r="I12" s="214"/>
      <c r="J12" s="214"/>
      <c r="K12" s="217" t="s">
        <v>258</v>
      </c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7" t="s">
        <v>258</v>
      </c>
      <c r="X12" s="214"/>
      <c r="Y12" s="214"/>
      <c r="Z12" s="214"/>
      <c r="AA12" s="214"/>
      <c r="AB12" s="214"/>
      <c r="AC12" s="214"/>
      <c r="AD12" s="217" t="s">
        <v>258</v>
      </c>
      <c r="AE12" s="214"/>
    </row>
    <row r="13" spans="1:31" ht="15" x14ac:dyDescent="0.2">
      <c r="A13" s="220">
        <f t="shared" si="0"/>
        <v>7</v>
      </c>
      <c r="B13" s="227">
        <v>229</v>
      </c>
      <c r="C13" s="215">
        <v>44641</v>
      </c>
      <c r="D13" s="214"/>
      <c r="E13" s="217" t="s">
        <v>258</v>
      </c>
      <c r="F13" s="214"/>
      <c r="G13" s="214"/>
      <c r="H13" s="214"/>
      <c r="I13" s="214"/>
      <c r="J13" s="217" t="s">
        <v>258</v>
      </c>
      <c r="K13" s="217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7"/>
      <c r="X13" s="217" t="s">
        <v>258</v>
      </c>
      <c r="Y13" s="214"/>
      <c r="Z13" s="214"/>
      <c r="AA13" s="214"/>
      <c r="AB13" s="214"/>
      <c r="AC13" s="214"/>
      <c r="AD13" s="217" t="s">
        <v>258</v>
      </c>
      <c r="AE13" s="214"/>
    </row>
    <row r="14" spans="1:31" ht="15" x14ac:dyDescent="0.2">
      <c r="A14" s="220">
        <f t="shared" si="0"/>
        <v>8</v>
      </c>
      <c r="B14" s="227">
        <v>230</v>
      </c>
      <c r="C14" s="215">
        <v>44643</v>
      </c>
      <c r="D14" s="214"/>
      <c r="E14" s="217" t="s">
        <v>258</v>
      </c>
      <c r="F14" s="214"/>
      <c r="G14" s="214"/>
      <c r="H14" s="214"/>
      <c r="I14" s="214"/>
      <c r="J14" s="217" t="s">
        <v>258</v>
      </c>
      <c r="K14" s="217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7"/>
      <c r="X14" s="217" t="s">
        <v>258</v>
      </c>
      <c r="Y14" s="214"/>
      <c r="Z14" s="214"/>
      <c r="AA14" s="214"/>
      <c r="AB14" s="214"/>
      <c r="AC14" s="214"/>
      <c r="AD14" s="217" t="s">
        <v>258</v>
      </c>
      <c r="AE14" s="214"/>
    </row>
    <row r="15" spans="1:31" ht="15" x14ac:dyDescent="0.2">
      <c r="A15" s="220">
        <f t="shared" si="0"/>
        <v>9</v>
      </c>
      <c r="B15" s="227">
        <v>231</v>
      </c>
      <c r="C15" s="215">
        <v>44643</v>
      </c>
      <c r="D15" s="214"/>
      <c r="E15" s="214"/>
      <c r="F15" s="214"/>
      <c r="G15" s="214"/>
      <c r="H15" s="214"/>
      <c r="I15" s="214"/>
      <c r="J15" s="214"/>
      <c r="K15" s="217" t="s">
        <v>258</v>
      </c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7" t="s">
        <v>258</v>
      </c>
      <c r="X15" s="214"/>
      <c r="Y15" s="214"/>
      <c r="Z15" s="214"/>
      <c r="AA15" s="214"/>
      <c r="AB15" s="214"/>
      <c r="AC15" s="214"/>
      <c r="AD15" s="217" t="s">
        <v>258</v>
      </c>
      <c r="AE15" s="214"/>
    </row>
    <row r="16" spans="1:31" ht="15" x14ac:dyDescent="0.2">
      <c r="A16" s="220">
        <f t="shared" si="0"/>
        <v>10</v>
      </c>
      <c r="B16" s="227">
        <v>232</v>
      </c>
      <c r="C16" s="215">
        <v>44643</v>
      </c>
      <c r="D16" s="214"/>
      <c r="E16" s="214"/>
      <c r="F16" s="214"/>
      <c r="G16" s="214"/>
      <c r="H16" s="214"/>
      <c r="I16" s="214"/>
      <c r="J16" s="214"/>
      <c r="K16" s="217" t="s">
        <v>258</v>
      </c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7" t="s">
        <v>258</v>
      </c>
      <c r="X16" s="214"/>
      <c r="Y16" s="214"/>
      <c r="Z16" s="214"/>
      <c r="AA16" s="214"/>
      <c r="AB16" s="214"/>
      <c r="AC16" s="214"/>
      <c r="AD16" s="217" t="s">
        <v>258</v>
      </c>
      <c r="AE16" s="214"/>
    </row>
    <row r="17" spans="1:31" ht="15" x14ac:dyDescent="0.2">
      <c r="A17" s="220">
        <f t="shared" si="0"/>
        <v>11</v>
      </c>
      <c r="B17" s="227">
        <v>233</v>
      </c>
      <c r="C17" s="215">
        <v>44650</v>
      </c>
      <c r="D17" s="214"/>
      <c r="E17" s="214"/>
      <c r="F17" s="214"/>
      <c r="G17" s="214"/>
      <c r="H17" s="214"/>
      <c r="I17" s="214"/>
      <c r="J17" s="214"/>
      <c r="K17" s="217" t="s">
        <v>258</v>
      </c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7" t="s">
        <v>258</v>
      </c>
      <c r="X17" s="214"/>
      <c r="Y17" s="214"/>
      <c r="Z17" s="214"/>
      <c r="AA17" s="214"/>
      <c r="AB17" s="214"/>
      <c r="AC17" s="214"/>
      <c r="AD17" s="217" t="s">
        <v>258</v>
      </c>
      <c r="AE17" s="214"/>
    </row>
    <row r="18" spans="1:31" ht="15" x14ac:dyDescent="0.2">
      <c r="A18" s="220">
        <f t="shared" si="0"/>
        <v>12</v>
      </c>
      <c r="B18" s="227">
        <v>234</v>
      </c>
      <c r="C18" s="215">
        <v>44648</v>
      </c>
      <c r="D18" s="214"/>
      <c r="E18" s="214"/>
      <c r="F18" s="214"/>
      <c r="G18" s="214"/>
      <c r="H18" s="214"/>
      <c r="I18" s="214"/>
      <c r="J18" s="214"/>
      <c r="K18" s="217" t="s">
        <v>258</v>
      </c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7" t="s">
        <v>258</v>
      </c>
      <c r="X18" s="214"/>
      <c r="Y18" s="214"/>
      <c r="Z18" s="214"/>
      <c r="AA18" s="214"/>
      <c r="AB18" s="214"/>
      <c r="AC18" s="214"/>
      <c r="AD18" s="217" t="s">
        <v>258</v>
      </c>
      <c r="AE18" s="214"/>
    </row>
    <row r="19" spans="1:31" ht="15" x14ac:dyDescent="0.2">
      <c r="A19" s="220">
        <f t="shared" si="0"/>
        <v>13</v>
      </c>
      <c r="B19" s="227">
        <v>235</v>
      </c>
      <c r="C19" s="215">
        <v>44649</v>
      </c>
      <c r="D19" s="214"/>
      <c r="E19" s="214"/>
      <c r="F19" s="214"/>
      <c r="G19" s="214"/>
      <c r="H19" s="214"/>
      <c r="I19" s="214"/>
      <c r="J19" s="214"/>
      <c r="K19" s="217" t="s">
        <v>258</v>
      </c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7" t="s">
        <v>258</v>
      </c>
      <c r="X19" s="214"/>
      <c r="Y19" s="214"/>
      <c r="Z19" s="214"/>
      <c r="AA19" s="214"/>
      <c r="AB19" s="214"/>
      <c r="AC19" s="214"/>
      <c r="AD19" s="217" t="s">
        <v>258</v>
      </c>
      <c r="AE19" s="214"/>
    </row>
    <row r="20" spans="1:31" ht="15" x14ac:dyDescent="0.2">
      <c r="A20" s="220">
        <f t="shared" si="0"/>
        <v>14</v>
      </c>
      <c r="B20" s="227">
        <v>236</v>
      </c>
      <c r="C20" s="215">
        <v>44652</v>
      </c>
      <c r="D20" s="214"/>
      <c r="E20" s="217" t="s">
        <v>258</v>
      </c>
      <c r="F20" s="214"/>
      <c r="G20" s="214"/>
      <c r="H20" s="214"/>
      <c r="I20" s="214"/>
      <c r="J20" s="217" t="s">
        <v>258</v>
      </c>
      <c r="K20" s="217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7"/>
      <c r="X20" s="217" t="s">
        <v>258</v>
      </c>
      <c r="Y20" s="214"/>
      <c r="Z20" s="214"/>
      <c r="AA20" s="214"/>
      <c r="AB20" s="214"/>
      <c r="AC20" s="214"/>
      <c r="AD20" s="217" t="s">
        <v>258</v>
      </c>
      <c r="AE20" s="214"/>
    </row>
    <row r="21" spans="1:31" ht="15" x14ac:dyDescent="0.2">
      <c r="A21" s="220">
        <f t="shared" si="0"/>
        <v>15</v>
      </c>
      <c r="B21" s="227">
        <v>237</v>
      </c>
      <c r="C21" s="215">
        <v>44652</v>
      </c>
      <c r="D21" s="214"/>
      <c r="E21" s="214"/>
      <c r="F21" s="214"/>
      <c r="G21" s="214"/>
      <c r="H21" s="214"/>
      <c r="I21" s="214"/>
      <c r="J21" s="214"/>
      <c r="K21" s="217" t="s">
        <v>258</v>
      </c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7" t="s">
        <v>258</v>
      </c>
      <c r="X21" s="214"/>
      <c r="Y21" s="214"/>
      <c r="Z21" s="214"/>
      <c r="AA21" s="214"/>
      <c r="AB21" s="214"/>
      <c r="AC21" s="214"/>
      <c r="AD21" s="217" t="s">
        <v>258</v>
      </c>
      <c r="AE21" s="214"/>
    </row>
    <row r="22" spans="1:31" ht="15" x14ac:dyDescent="0.2">
      <c r="A22" s="220">
        <f t="shared" si="0"/>
        <v>16</v>
      </c>
      <c r="B22" s="227">
        <v>238</v>
      </c>
      <c r="C22" s="215">
        <v>44596</v>
      </c>
      <c r="D22" s="214"/>
      <c r="E22" s="214"/>
      <c r="F22" s="214"/>
      <c r="G22" s="214"/>
      <c r="H22" s="214"/>
      <c r="I22" s="214"/>
      <c r="J22" s="214"/>
      <c r="K22" s="217" t="s">
        <v>258</v>
      </c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7" t="s">
        <v>258</v>
      </c>
      <c r="X22" s="214"/>
      <c r="Y22" s="214"/>
      <c r="Z22" s="214"/>
      <c r="AA22" s="214"/>
      <c r="AB22" s="214"/>
      <c r="AC22" s="214"/>
      <c r="AD22" s="217" t="s">
        <v>258</v>
      </c>
      <c r="AE22" s="214"/>
    </row>
    <row r="23" spans="1:31" ht="15" x14ac:dyDescent="0.2">
      <c r="A23" s="220">
        <f t="shared" si="0"/>
        <v>17</v>
      </c>
      <c r="B23" s="227">
        <v>239</v>
      </c>
      <c r="C23" s="215">
        <v>44662</v>
      </c>
      <c r="D23" s="214"/>
      <c r="E23" s="214"/>
      <c r="F23" s="214"/>
      <c r="G23" s="214"/>
      <c r="H23" s="214"/>
      <c r="I23" s="214"/>
      <c r="J23" s="214"/>
      <c r="K23" s="217" t="s">
        <v>258</v>
      </c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7" t="s">
        <v>258</v>
      </c>
      <c r="X23" s="214"/>
      <c r="Y23" s="214"/>
      <c r="Z23" s="214"/>
      <c r="AA23" s="214"/>
      <c r="AB23" s="214"/>
      <c r="AC23" s="214"/>
      <c r="AD23" s="217" t="s">
        <v>258</v>
      </c>
      <c r="AE23" s="214"/>
    </row>
    <row r="24" spans="1:31" ht="15" x14ac:dyDescent="0.2">
      <c r="A24" s="220">
        <f t="shared" si="0"/>
        <v>18</v>
      </c>
      <c r="B24" s="227">
        <v>240</v>
      </c>
      <c r="C24" s="215">
        <v>44662</v>
      </c>
      <c r="D24" s="214"/>
      <c r="E24" s="214"/>
      <c r="F24" s="214"/>
      <c r="G24" s="214"/>
      <c r="H24" s="214"/>
      <c r="I24" s="214"/>
      <c r="J24" s="214"/>
      <c r="K24" s="217" t="s">
        <v>258</v>
      </c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7" t="s">
        <v>258</v>
      </c>
      <c r="X24" s="214"/>
      <c r="Y24" s="214"/>
      <c r="Z24" s="214"/>
      <c r="AA24" s="214"/>
      <c r="AB24" s="214"/>
      <c r="AC24" s="214"/>
      <c r="AD24" s="217" t="s">
        <v>258</v>
      </c>
      <c r="AE24" s="214"/>
    </row>
    <row r="25" spans="1:31" ht="15" x14ac:dyDescent="0.2">
      <c r="A25" s="220">
        <f t="shared" si="0"/>
        <v>19</v>
      </c>
      <c r="B25" s="227">
        <v>241</v>
      </c>
      <c r="C25" s="215">
        <v>44664</v>
      </c>
      <c r="D25" s="214"/>
      <c r="E25" s="214"/>
      <c r="F25" s="214"/>
      <c r="G25" s="214"/>
      <c r="H25" s="214"/>
      <c r="I25" s="214"/>
      <c r="J25" s="214"/>
      <c r="K25" s="217" t="s">
        <v>258</v>
      </c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7" t="s">
        <v>258</v>
      </c>
      <c r="X25" s="214"/>
      <c r="Y25" s="214"/>
      <c r="Z25" s="214"/>
      <c r="AA25" s="214"/>
      <c r="AB25" s="214"/>
      <c r="AC25" s="214"/>
      <c r="AD25" s="217" t="s">
        <v>258</v>
      </c>
      <c r="AE25" s="214"/>
    </row>
    <row r="26" spans="1:31" ht="15" x14ac:dyDescent="0.2">
      <c r="A26" s="220">
        <f t="shared" si="0"/>
        <v>20</v>
      </c>
      <c r="B26" s="227">
        <v>242</v>
      </c>
      <c r="C26" s="215">
        <v>44664</v>
      </c>
      <c r="D26" s="214"/>
      <c r="E26" s="214"/>
      <c r="F26" s="214"/>
      <c r="G26" s="214"/>
      <c r="H26" s="214"/>
      <c r="I26" s="214"/>
      <c r="J26" s="214"/>
      <c r="K26" s="217" t="s">
        <v>258</v>
      </c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7" t="s">
        <v>258</v>
      </c>
      <c r="X26" s="214"/>
      <c r="Y26" s="214"/>
      <c r="Z26" s="214"/>
      <c r="AA26" s="214"/>
      <c r="AB26" s="214"/>
      <c r="AC26" s="214"/>
      <c r="AD26" s="217" t="s">
        <v>258</v>
      </c>
      <c r="AE26" s="214"/>
    </row>
    <row r="27" spans="1:31" ht="15" x14ac:dyDescent="0.2">
      <c r="A27" s="220">
        <f t="shared" si="0"/>
        <v>21</v>
      </c>
      <c r="B27" s="227">
        <v>243</v>
      </c>
      <c r="C27" s="215">
        <v>44669</v>
      </c>
      <c r="D27" s="214"/>
      <c r="E27" s="214"/>
      <c r="F27" s="214"/>
      <c r="G27" s="214"/>
      <c r="H27" s="214"/>
      <c r="I27" s="214"/>
      <c r="J27" s="214"/>
      <c r="K27" s="217" t="s">
        <v>258</v>
      </c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7" t="s">
        <v>258</v>
      </c>
      <c r="X27" s="214"/>
      <c r="Y27" s="214"/>
      <c r="Z27" s="214"/>
      <c r="AA27" s="214"/>
      <c r="AB27" s="214"/>
      <c r="AC27" s="214"/>
      <c r="AD27" s="217" t="s">
        <v>258</v>
      </c>
      <c r="AE27" s="214"/>
    </row>
    <row r="28" spans="1:31" ht="15" x14ac:dyDescent="0.2">
      <c r="A28" s="220">
        <f t="shared" si="0"/>
        <v>22</v>
      </c>
      <c r="B28" s="227">
        <v>244</v>
      </c>
      <c r="C28" s="215">
        <v>44669</v>
      </c>
      <c r="D28" s="214"/>
      <c r="E28" s="214"/>
      <c r="F28" s="214"/>
      <c r="G28" s="214"/>
      <c r="H28" s="214"/>
      <c r="I28" s="214"/>
      <c r="J28" s="214"/>
      <c r="K28" s="217" t="s">
        <v>258</v>
      </c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7" t="s">
        <v>258</v>
      </c>
      <c r="X28" s="214"/>
      <c r="Y28" s="214"/>
      <c r="Z28" s="214"/>
      <c r="AA28" s="214"/>
      <c r="AB28" s="214"/>
      <c r="AC28" s="214"/>
      <c r="AD28" s="217" t="s">
        <v>258</v>
      </c>
      <c r="AE28" s="214"/>
    </row>
    <row r="29" spans="1:31" ht="15" x14ac:dyDescent="0.2">
      <c r="A29" s="220">
        <f t="shared" si="0"/>
        <v>23</v>
      </c>
      <c r="B29" s="227">
        <v>245</v>
      </c>
      <c r="C29" s="215">
        <v>44670</v>
      </c>
      <c r="D29" s="214"/>
      <c r="E29" s="214"/>
      <c r="F29" s="214"/>
      <c r="G29" s="214"/>
      <c r="H29" s="214"/>
      <c r="I29" s="214"/>
      <c r="J29" s="214"/>
      <c r="K29" s="217" t="s">
        <v>258</v>
      </c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7" t="s">
        <v>258</v>
      </c>
      <c r="X29" s="214"/>
      <c r="Y29" s="214"/>
      <c r="Z29" s="214"/>
      <c r="AA29" s="214"/>
      <c r="AB29" s="214"/>
      <c r="AC29" s="214"/>
      <c r="AD29" s="217" t="s">
        <v>258</v>
      </c>
      <c r="AE29" s="214"/>
    </row>
    <row r="30" spans="1:31" ht="15" x14ac:dyDescent="0.2">
      <c r="A30" s="220">
        <f t="shared" si="0"/>
        <v>24</v>
      </c>
      <c r="B30" s="227">
        <v>246</v>
      </c>
      <c r="C30" s="215">
        <v>44670</v>
      </c>
      <c r="D30" s="214"/>
      <c r="E30" s="214"/>
      <c r="F30" s="214"/>
      <c r="G30" s="214"/>
      <c r="H30" s="214"/>
      <c r="I30" s="214"/>
      <c r="J30" s="214"/>
      <c r="K30" s="217" t="s">
        <v>258</v>
      </c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7" t="s">
        <v>258</v>
      </c>
      <c r="X30" s="214"/>
      <c r="Y30" s="214"/>
      <c r="Z30" s="214"/>
      <c r="AA30" s="214"/>
      <c r="AB30" s="214"/>
      <c r="AC30" s="214"/>
      <c r="AD30" s="217" t="s">
        <v>258</v>
      </c>
      <c r="AE30" s="214"/>
    </row>
    <row r="31" spans="1:31" ht="15" x14ac:dyDescent="0.2">
      <c r="A31" s="220">
        <f t="shared" si="0"/>
        <v>25</v>
      </c>
      <c r="B31" s="227">
        <v>247</v>
      </c>
      <c r="C31" s="215">
        <v>44679</v>
      </c>
      <c r="D31" s="214"/>
      <c r="E31" s="214"/>
      <c r="F31" s="214"/>
      <c r="G31" s="214"/>
      <c r="H31" s="214"/>
      <c r="I31" s="214"/>
      <c r="J31" s="214"/>
      <c r="K31" s="217" t="s">
        <v>258</v>
      </c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7" t="s">
        <v>258</v>
      </c>
      <c r="X31" s="214"/>
      <c r="Y31" s="214"/>
      <c r="Z31" s="214"/>
      <c r="AA31" s="214"/>
      <c r="AB31" s="214"/>
      <c r="AC31" s="214"/>
      <c r="AD31" s="217" t="s">
        <v>258</v>
      </c>
      <c r="AE31" s="214"/>
    </row>
    <row r="32" spans="1:31" ht="15" x14ac:dyDescent="0.2">
      <c r="A32" s="220">
        <f t="shared" si="0"/>
        <v>26</v>
      </c>
      <c r="B32" s="227">
        <v>248</v>
      </c>
      <c r="C32" s="215">
        <v>44671</v>
      </c>
      <c r="D32" s="214"/>
      <c r="E32" s="214"/>
      <c r="F32" s="214"/>
      <c r="G32" s="214"/>
      <c r="H32" s="214"/>
      <c r="I32" s="214"/>
      <c r="J32" s="214"/>
      <c r="K32" s="217" t="s">
        <v>258</v>
      </c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7" t="s">
        <v>258</v>
      </c>
      <c r="X32" s="214"/>
      <c r="Y32" s="214"/>
      <c r="Z32" s="214"/>
      <c r="AA32" s="214"/>
      <c r="AB32" s="214"/>
      <c r="AC32" s="214"/>
      <c r="AD32" s="217" t="s">
        <v>258</v>
      </c>
      <c r="AE32" s="214"/>
    </row>
    <row r="33" spans="1:31" ht="15" x14ac:dyDescent="0.2">
      <c r="A33" s="220">
        <f t="shared" si="0"/>
        <v>27</v>
      </c>
      <c r="B33" s="227">
        <v>249</v>
      </c>
      <c r="C33" s="215">
        <v>44680</v>
      </c>
      <c r="D33" s="214"/>
      <c r="E33" s="214"/>
      <c r="F33" s="214"/>
      <c r="G33" s="214"/>
      <c r="H33" s="214"/>
      <c r="I33" s="214"/>
      <c r="J33" s="214"/>
      <c r="K33" s="217" t="s">
        <v>258</v>
      </c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7" t="s">
        <v>258</v>
      </c>
      <c r="X33" s="214"/>
      <c r="Y33" s="214"/>
      <c r="Z33" s="214"/>
      <c r="AA33" s="214"/>
      <c r="AB33" s="214"/>
      <c r="AC33" s="214"/>
      <c r="AD33" s="217" t="s">
        <v>258</v>
      </c>
      <c r="AE33" s="214"/>
    </row>
    <row r="34" spans="1:31" ht="15" x14ac:dyDescent="0.2">
      <c r="A34" s="220">
        <f t="shared" si="0"/>
        <v>28</v>
      </c>
      <c r="B34" s="227">
        <v>250</v>
      </c>
      <c r="C34" s="215">
        <v>44687</v>
      </c>
      <c r="D34" s="214"/>
      <c r="E34" s="214"/>
      <c r="F34" s="214"/>
      <c r="G34" s="214"/>
      <c r="H34" s="214"/>
      <c r="I34" s="214"/>
      <c r="J34" s="214"/>
      <c r="K34" s="217" t="s">
        <v>258</v>
      </c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7" t="s">
        <v>258</v>
      </c>
      <c r="X34" s="214"/>
      <c r="Y34" s="214"/>
      <c r="Z34" s="214"/>
      <c r="AA34" s="214"/>
      <c r="AB34" s="214"/>
      <c r="AC34" s="214"/>
      <c r="AD34" s="217" t="s">
        <v>258</v>
      </c>
      <c r="AE34" s="214"/>
    </row>
    <row r="35" spans="1:31" ht="15" x14ac:dyDescent="0.2">
      <c r="A35" s="220">
        <f t="shared" si="0"/>
        <v>29</v>
      </c>
      <c r="B35" s="227">
        <v>251</v>
      </c>
      <c r="C35" s="215">
        <v>44692</v>
      </c>
      <c r="D35" s="214"/>
      <c r="E35" s="214"/>
      <c r="F35" s="214"/>
      <c r="G35" s="214"/>
      <c r="H35" s="214"/>
      <c r="I35" s="214"/>
      <c r="J35" s="214"/>
      <c r="K35" s="217" t="s">
        <v>258</v>
      </c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7" t="s">
        <v>258</v>
      </c>
      <c r="X35" s="214"/>
      <c r="Y35" s="214"/>
      <c r="Z35" s="214"/>
      <c r="AA35" s="214"/>
      <c r="AB35" s="214"/>
      <c r="AC35" s="214"/>
      <c r="AD35" s="217" t="s">
        <v>258</v>
      </c>
      <c r="AE35" s="214"/>
    </row>
    <row r="36" spans="1:31" ht="15" x14ac:dyDescent="0.2">
      <c r="A36" s="220">
        <f t="shared" si="0"/>
        <v>30</v>
      </c>
      <c r="B36" s="227">
        <v>252</v>
      </c>
      <c r="C36" s="215">
        <v>44692</v>
      </c>
      <c r="D36" s="214"/>
      <c r="E36" s="214"/>
      <c r="F36" s="214"/>
      <c r="G36" s="214"/>
      <c r="H36" s="214"/>
      <c r="I36" s="214"/>
      <c r="J36" s="214"/>
      <c r="K36" s="217" t="s">
        <v>258</v>
      </c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7" t="s">
        <v>258</v>
      </c>
      <c r="X36" s="214"/>
      <c r="Y36" s="214"/>
      <c r="Z36" s="214"/>
      <c r="AA36" s="214"/>
      <c r="AB36" s="214"/>
      <c r="AC36" s="214"/>
      <c r="AD36" s="217" t="s">
        <v>258</v>
      </c>
      <c r="AE36" s="214"/>
    </row>
    <row r="37" spans="1:31" ht="15" x14ac:dyDescent="0.2">
      <c r="A37" s="220">
        <f t="shared" si="0"/>
        <v>31</v>
      </c>
      <c r="B37" s="227">
        <v>253</v>
      </c>
      <c r="C37" s="215">
        <v>44693</v>
      </c>
      <c r="D37" s="214"/>
      <c r="E37" s="214"/>
      <c r="F37" s="214"/>
      <c r="G37" s="214"/>
      <c r="H37" s="214"/>
      <c r="I37" s="214"/>
      <c r="J37" s="214"/>
      <c r="K37" s="217" t="s">
        <v>258</v>
      </c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7" t="s">
        <v>258</v>
      </c>
      <c r="X37" s="214"/>
      <c r="Y37" s="214"/>
      <c r="Z37" s="214"/>
      <c r="AA37" s="214"/>
      <c r="AB37" s="214"/>
      <c r="AC37" s="214"/>
      <c r="AD37" s="217" t="s">
        <v>258</v>
      </c>
      <c r="AE37" s="214"/>
    </row>
    <row r="38" spans="1:31" ht="15" x14ac:dyDescent="0.2">
      <c r="A38" s="220">
        <f t="shared" si="0"/>
        <v>32</v>
      </c>
      <c r="B38" s="227">
        <v>254</v>
      </c>
      <c r="C38" s="215">
        <v>44693</v>
      </c>
      <c r="D38" s="214"/>
      <c r="E38" s="214"/>
      <c r="F38" s="214"/>
      <c r="G38" s="214"/>
      <c r="H38" s="214"/>
      <c r="I38" s="214"/>
      <c r="J38" s="214"/>
      <c r="K38" s="217" t="s">
        <v>258</v>
      </c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7" t="s">
        <v>258</v>
      </c>
      <c r="X38" s="214"/>
      <c r="Y38" s="214"/>
      <c r="Z38" s="214"/>
      <c r="AA38" s="214"/>
      <c r="AB38" s="214"/>
      <c r="AC38" s="214"/>
      <c r="AD38" s="217" t="s">
        <v>258</v>
      </c>
      <c r="AE38" s="214"/>
    </row>
    <row r="39" spans="1:31" ht="15" x14ac:dyDescent="0.2">
      <c r="A39" s="220">
        <f t="shared" si="0"/>
        <v>33</v>
      </c>
      <c r="B39" s="227">
        <v>255</v>
      </c>
      <c r="C39" s="215">
        <v>44694</v>
      </c>
      <c r="D39" s="214"/>
      <c r="E39" s="214"/>
      <c r="F39" s="214"/>
      <c r="G39" s="214"/>
      <c r="H39" s="214"/>
      <c r="I39" s="214"/>
      <c r="J39" s="214"/>
      <c r="K39" s="217" t="s">
        <v>258</v>
      </c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7" t="s">
        <v>258</v>
      </c>
      <c r="X39" s="214"/>
      <c r="Y39" s="214"/>
      <c r="Z39" s="214"/>
      <c r="AA39" s="214"/>
      <c r="AB39" s="214"/>
      <c r="AC39" s="214"/>
      <c r="AD39" s="217" t="s">
        <v>258</v>
      </c>
      <c r="AE39" s="214"/>
    </row>
    <row r="40" spans="1:31" ht="15" x14ac:dyDescent="0.2">
      <c r="A40" s="220">
        <f t="shared" si="0"/>
        <v>34</v>
      </c>
      <c r="B40" s="227">
        <v>256</v>
      </c>
      <c r="C40" s="215">
        <v>44700</v>
      </c>
      <c r="D40" s="214"/>
      <c r="E40" s="214"/>
      <c r="F40" s="214"/>
      <c r="G40" s="214"/>
      <c r="H40" s="214"/>
      <c r="I40" s="214"/>
      <c r="J40" s="214"/>
      <c r="K40" s="217" t="s">
        <v>258</v>
      </c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7" t="s">
        <v>258</v>
      </c>
      <c r="X40" s="214"/>
      <c r="Y40" s="214"/>
      <c r="Z40" s="214"/>
      <c r="AA40" s="214"/>
      <c r="AB40" s="214"/>
      <c r="AC40" s="214"/>
      <c r="AD40" s="217" t="s">
        <v>258</v>
      </c>
      <c r="AE40" s="214"/>
    </row>
    <row r="41" spans="1:31" ht="15" x14ac:dyDescent="0.2">
      <c r="A41" s="220">
        <f t="shared" si="0"/>
        <v>35</v>
      </c>
      <c r="B41" s="227">
        <v>257</v>
      </c>
      <c r="C41" s="215">
        <v>44697</v>
      </c>
      <c r="D41" s="214"/>
      <c r="E41" s="214"/>
      <c r="F41" s="214"/>
      <c r="G41" s="214"/>
      <c r="H41" s="214"/>
      <c r="I41" s="214"/>
      <c r="J41" s="214"/>
      <c r="K41" s="217" t="s">
        <v>258</v>
      </c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7" t="s">
        <v>258</v>
      </c>
      <c r="X41" s="214"/>
      <c r="Y41" s="214"/>
      <c r="Z41" s="214"/>
      <c r="AA41" s="214"/>
      <c r="AB41" s="214"/>
      <c r="AC41" s="214"/>
      <c r="AD41" s="217" t="s">
        <v>258</v>
      </c>
      <c r="AE41" s="214"/>
    </row>
    <row r="42" spans="1:31" ht="15" x14ac:dyDescent="0.2">
      <c r="A42" s="220">
        <f t="shared" si="0"/>
        <v>36</v>
      </c>
      <c r="B42" s="227">
        <v>258</v>
      </c>
      <c r="C42" s="215">
        <v>44698</v>
      </c>
      <c r="D42" s="214"/>
      <c r="E42" s="214"/>
      <c r="F42" s="214"/>
      <c r="G42" s="214"/>
      <c r="H42" s="214"/>
      <c r="I42" s="214"/>
      <c r="J42" s="214"/>
      <c r="K42" s="217" t="s">
        <v>258</v>
      </c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7" t="s">
        <v>258</v>
      </c>
      <c r="X42" s="214"/>
      <c r="Y42" s="214"/>
      <c r="Z42" s="214"/>
      <c r="AA42" s="214"/>
      <c r="AB42" s="214"/>
      <c r="AC42" s="214"/>
      <c r="AD42" s="217" t="s">
        <v>258</v>
      </c>
      <c r="AE42" s="214"/>
    </row>
    <row r="43" spans="1:31" ht="15" x14ac:dyDescent="0.2">
      <c r="A43" s="220">
        <f t="shared" si="0"/>
        <v>37</v>
      </c>
      <c r="B43" s="227">
        <v>259</v>
      </c>
      <c r="C43" s="215">
        <v>44700</v>
      </c>
      <c r="D43" s="214"/>
      <c r="E43" s="214"/>
      <c r="F43" s="214"/>
      <c r="G43" s="214"/>
      <c r="H43" s="214"/>
      <c r="I43" s="214"/>
      <c r="J43" s="214"/>
      <c r="K43" s="217" t="s">
        <v>258</v>
      </c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7" t="s">
        <v>258</v>
      </c>
      <c r="X43" s="214"/>
      <c r="Y43" s="214"/>
      <c r="Z43" s="214"/>
      <c r="AA43" s="214"/>
      <c r="AB43" s="214"/>
      <c r="AC43" s="214"/>
      <c r="AD43" s="217" t="s">
        <v>258</v>
      </c>
      <c r="AE43" s="214"/>
    </row>
    <row r="44" spans="1:31" ht="15" x14ac:dyDescent="0.2">
      <c r="A44" s="220">
        <f t="shared" si="0"/>
        <v>38</v>
      </c>
      <c r="B44" s="227">
        <v>260</v>
      </c>
      <c r="C44" s="215">
        <v>44701</v>
      </c>
      <c r="D44" s="214"/>
      <c r="E44" s="214"/>
      <c r="F44" s="214"/>
      <c r="G44" s="214"/>
      <c r="H44" s="214"/>
      <c r="I44" s="214"/>
      <c r="J44" s="214"/>
      <c r="K44" s="217" t="s">
        <v>258</v>
      </c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7" t="s">
        <v>258</v>
      </c>
      <c r="X44" s="214"/>
      <c r="Y44" s="214"/>
      <c r="Z44" s="214"/>
      <c r="AA44" s="214"/>
      <c r="AB44" s="214"/>
      <c r="AC44" s="214"/>
      <c r="AD44" s="217" t="s">
        <v>258</v>
      </c>
      <c r="AE44" s="214"/>
    </row>
    <row r="45" spans="1:31" ht="15" x14ac:dyDescent="0.2">
      <c r="A45" s="220">
        <f t="shared" si="0"/>
        <v>39</v>
      </c>
      <c r="B45" s="227">
        <v>261</v>
      </c>
      <c r="C45" s="215">
        <v>44702</v>
      </c>
      <c r="D45" s="214"/>
      <c r="E45" s="214"/>
      <c r="F45" s="214"/>
      <c r="G45" s="214"/>
      <c r="H45" s="214"/>
      <c r="I45" s="214"/>
      <c r="J45" s="214"/>
      <c r="K45" s="217" t="s">
        <v>258</v>
      </c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7" t="s">
        <v>258</v>
      </c>
      <c r="X45" s="214"/>
      <c r="Y45" s="214"/>
      <c r="Z45" s="214"/>
      <c r="AA45" s="214"/>
      <c r="AB45" s="214"/>
      <c r="AC45" s="214"/>
      <c r="AD45" s="217" t="s">
        <v>258</v>
      </c>
      <c r="AE45" s="214"/>
    </row>
    <row r="46" spans="1:31" ht="15" x14ac:dyDescent="0.2">
      <c r="A46" s="220">
        <f t="shared" si="0"/>
        <v>40</v>
      </c>
      <c r="B46" s="227">
        <v>262</v>
      </c>
      <c r="C46" s="215">
        <v>44703</v>
      </c>
      <c r="D46" s="214"/>
      <c r="E46" s="214"/>
      <c r="F46" s="214"/>
      <c r="G46" s="214"/>
      <c r="H46" s="214"/>
      <c r="I46" s="214"/>
      <c r="J46" s="214"/>
      <c r="K46" s="217" t="s">
        <v>258</v>
      </c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7" t="s">
        <v>258</v>
      </c>
      <c r="X46" s="214"/>
      <c r="Y46" s="214"/>
      <c r="Z46" s="214"/>
      <c r="AA46" s="214"/>
      <c r="AB46" s="214"/>
      <c r="AC46" s="214"/>
      <c r="AD46" s="217" t="s">
        <v>258</v>
      </c>
      <c r="AE46" s="214"/>
    </row>
    <row r="47" spans="1:31" ht="15" x14ac:dyDescent="0.2">
      <c r="A47" s="220">
        <f t="shared" si="0"/>
        <v>41</v>
      </c>
      <c r="B47" s="227">
        <v>263</v>
      </c>
      <c r="C47" s="215">
        <v>44704</v>
      </c>
      <c r="D47" s="214"/>
      <c r="E47" s="214"/>
      <c r="F47" s="214"/>
      <c r="G47" s="214"/>
      <c r="H47" s="214"/>
      <c r="I47" s="214"/>
      <c r="J47" s="214"/>
      <c r="K47" s="217" t="s">
        <v>258</v>
      </c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7" t="s">
        <v>258</v>
      </c>
      <c r="X47" s="214"/>
      <c r="Y47" s="214"/>
      <c r="Z47" s="214"/>
      <c r="AA47" s="214"/>
      <c r="AB47" s="214"/>
      <c r="AC47" s="214"/>
      <c r="AD47" s="217" t="s">
        <v>258</v>
      </c>
      <c r="AE47" s="214"/>
    </row>
    <row r="48" spans="1:31" ht="15" x14ac:dyDescent="0.2">
      <c r="A48" s="220">
        <f t="shared" si="0"/>
        <v>42</v>
      </c>
      <c r="B48" s="227">
        <v>264</v>
      </c>
      <c r="C48" s="215">
        <v>44704</v>
      </c>
      <c r="D48" s="214"/>
      <c r="E48" s="214"/>
      <c r="F48" s="214"/>
      <c r="G48" s="214"/>
      <c r="H48" s="214"/>
      <c r="I48" s="214"/>
      <c r="J48" s="214"/>
      <c r="K48" s="217" t="s">
        <v>258</v>
      </c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7" t="s">
        <v>258</v>
      </c>
      <c r="X48" s="214"/>
      <c r="Y48" s="214"/>
      <c r="Z48" s="214"/>
      <c r="AA48" s="214"/>
      <c r="AB48" s="214"/>
      <c r="AC48" s="214"/>
      <c r="AD48" s="217" t="s">
        <v>258</v>
      </c>
      <c r="AE48" s="214"/>
    </row>
    <row r="49" spans="1:31" ht="15" x14ac:dyDescent="0.2">
      <c r="A49" s="220">
        <f t="shared" si="0"/>
        <v>43</v>
      </c>
      <c r="B49" s="227">
        <v>265</v>
      </c>
      <c r="C49" s="215">
        <v>44704</v>
      </c>
      <c r="D49" s="214"/>
      <c r="E49" s="214"/>
      <c r="F49" s="214"/>
      <c r="G49" s="214"/>
      <c r="H49" s="214"/>
      <c r="I49" s="214"/>
      <c r="J49" s="214"/>
      <c r="K49" s="217" t="s">
        <v>258</v>
      </c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7" t="s">
        <v>258</v>
      </c>
      <c r="X49" s="214"/>
      <c r="Y49" s="214"/>
      <c r="Z49" s="214"/>
      <c r="AA49" s="214"/>
      <c r="AB49" s="214"/>
      <c r="AC49" s="214"/>
      <c r="AD49" s="217" t="s">
        <v>258</v>
      </c>
      <c r="AE49" s="214"/>
    </row>
    <row r="50" spans="1:31" ht="15" x14ac:dyDescent="0.2">
      <c r="A50" s="220">
        <f t="shared" si="0"/>
        <v>44</v>
      </c>
      <c r="B50" s="227">
        <v>266</v>
      </c>
      <c r="C50" s="215">
        <v>44704</v>
      </c>
      <c r="D50" s="214"/>
      <c r="E50" s="214"/>
      <c r="F50" s="214"/>
      <c r="G50" s="214"/>
      <c r="H50" s="214"/>
      <c r="I50" s="214"/>
      <c r="J50" s="214"/>
      <c r="K50" s="217" t="s">
        <v>258</v>
      </c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7" t="s">
        <v>258</v>
      </c>
      <c r="X50" s="214"/>
      <c r="Y50" s="214"/>
      <c r="Z50" s="214"/>
      <c r="AA50" s="214"/>
      <c r="AB50" s="214"/>
      <c r="AC50" s="214"/>
      <c r="AD50" s="217" t="s">
        <v>258</v>
      </c>
      <c r="AE50" s="214"/>
    </row>
    <row r="51" spans="1:31" ht="15" x14ac:dyDescent="0.2">
      <c r="A51" s="220">
        <f t="shared" si="0"/>
        <v>45</v>
      </c>
      <c r="B51" s="227">
        <v>267</v>
      </c>
      <c r="C51" s="215">
        <v>44706</v>
      </c>
      <c r="D51" s="214"/>
      <c r="E51" s="214"/>
      <c r="F51" s="214"/>
      <c r="G51" s="214"/>
      <c r="H51" s="214"/>
      <c r="I51" s="214"/>
      <c r="J51" s="214"/>
      <c r="K51" s="217" t="s">
        <v>258</v>
      </c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214"/>
      <c r="W51" s="217" t="s">
        <v>258</v>
      </c>
      <c r="X51" s="214"/>
      <c r="Y51" s="214"/>
      <c r="Z51" s="214"/>
      <c r="AA51" s="214"/>
      <c r="AB51" s="214"/>
      <c r="AC51" s="214"/>
      <c r="AD51" s="217" t="s">
        <v>258</v>
      </c>
      <c r="AE51" s="214"/>
    </row>
    <row r="52" spans="1:31" ht="15" x14ac:dyDescent="0.2">
      <c r="A52" s="220">
        <f t="shared" si="0"/>
        <v>46</v>
      </c>
      <c r="B52" s="227">
        <v>268</v>
      </c>
      <c r="C52" s="215">
        <v>44707</v>
      </c>
      <c r="D52" s="214"/>
      <c r="E52" s="214"/>
      <c r="F52" s="214"/>
      <c r="G52" s="214"/>
      <c r="H52" s="214"/>
      <c r="I52" s="214"/>
      <c r="J52" s="214"/>
      <c r="K52" s="217" t="s">
        <v>258</v>
      </c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7" t="s">
        <v>258</v>
      </c>
      <c r="X52" s="214"/>
      <c r="Y52" s="214"/>
      <c r="Z52" s="214"/>
      <c r="AA52" s="214"/>
      <c r="AB52" s="214"/>
      <c r="AC52" s="214"/>
      <c r="AD52" s="217" t="s">
        <v>258</v>
      </c>
      <c r="AE52" s="214"/>
    </row>
    <row r="53" spans="1:31" ht="15" x14ac:dyDescent="0.2">
      <c r="A53" s="220">
        <f t="shared" si="0"/>
        <v>47</v>
      </c>
      <c r="B53" s="227">
        <v>269</v>
      </c>
      <c r="C53" s="215">
        <v>44708</v>
      </c>
      <c r="D53" s="214"/>
      <c r="E53" s="214"/>
      <c r="F53" s="214"/>
      <c r="G53" s="214"/>
      <c r="H53" s="214"/>
      <c r="I53" s="214"/>
      <c r="J53" s="214"/>
      <c r="K53" s="217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7" t="s">
        <v>258</v>
      </c>
      <c r="X53" s="214"/>
      <c r="Y53" s="214"/>
      <c r="Z53" s="214"/>
      <c r="AA53" s="214"/>
      <c r="AB53" s="214"/>
      <c r="AC53" s="214"/>
      <c r="AD53" s="217"/>
      <c r="AE53" s="214"/>
    </row>
    <row r="54" spans="1:31" ht="15" x14ac:dyDescent="0.2">
      <c r="A54" s="220">
        <f t="shared" si="0"/>
        <v>48</v>
      </c>
      <c r="B54" s="227">
        <v>270</v>
      </c>
      <c r="C54" s="215">
        <v>44712</v>
      </c>
      <c r="D54" s="214"/>
      <c r="E54" s="214"/>
      <c r="F54" s="214"/>
      <c r="G54" s="214"/>
      <c r="H54" s="214"/>
      <c r="I54" s="214"/>
      <c r="J54" s="214"/>
      <c r="K54" s="217" t="s">
        <v>258</v>
      </c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7" t="s">
        <v>258</v>
      </c>
      <c r="X54" s="214"/>
      <c r="Y54" s="214"/>
      <c r="Z54" s="214"/>
      <c r="AA54" s="214"/>
      <c r="AB54" s="214"/>
      <c r="AC54" s="214"/>
      <c r="AD54" s="217" t="s">
        <v>258</v>
      </c>
      <c r="AE54" s="214"/>
    </row>
    <row r="55" spans="1:31" ht="15" x14ac:dyDescent="0.2">
      <c r="A55" s="220">
        <f t="shared" si="0"/>
        <v>49</v>
      </c>
      <c r="B55" s="227">
        <v>271</v>
      </c>
      <c r="C55" s="215">
        <v>44713</v>
      </c>
      <c r="D55" s="214"/>
      <c r="E55" s="217" t="s">
        <v>258</v>
      </c>
      <c r="F55" s="214"/>
      <c r="G55" s="214"/>
      <c r="H55" s="214"/>
      <c r="I55" s="214"/>
      <c r="J55" s="217" t="s">
        <v>258</v>
      </c>
      <c r="K55" s="217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7"/>
      <c r="X55" s="217" t="s">
        <v>258</v>
      </c>
      <c r="Y55" s="214"/>
      <c r="Z55" s="214"/>
      <c r="AA55" s="214"/>
      <c r="AB55" s="214"/>
      <c r="AC55" s="214"/>
      <c r="AD55" s="217" t="s">
        <v>258</v>
      </c>
      <c r="AE55" s="214"/>
    </row>
    <row r="56" spans="1:31" ht="15" x14ac:dyDescent="0.2">
      <c r="A56" s="220">
        <f t="shared" si="0"/>
        <v>50</v>
      </c>
      <c r="B56" s="227">
        <v>272</v>
      </c>
      <c r="C56" s="215">
        <v>44713</v>
      </c>
      <c r="D56" s="214"/>
      <c r="E56" s="217" t="s">
        <v>258</v>
      </c>
      <c r="F56" s="214"/>
      <c r="G56" s="214"/>
      <c r="H56" s="214"/>
      <c r="I56" s="214"/>
      <c r="J56" s="217" t="s">
        <v>258</v>
      </c>
      <c r="K56" s="217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7"/>
      <c r="X56" s="217" t="s">
        <v>258</v>
      </c>
      <c r="Y56" s="214"/>
      <c r="Z56" s="214"/>
      <c r="AA56" s="214"/>
      <c r="AB56" s="214"/>
      <c r="AC56" s="214"/>
      <c r="AD56" s="217" t="s">
        <v>258</v>
      </c>
      <c r="AE56" s="214"/>
    </row>
    <row r="57" spans="1:31" ht="15" x14ac:dyDescent="0.2">
      <c r="A57" s="220">
        <f t="shared" si="0"/>
        <v>51</v>
      </c>
      <c r="B57" s="227">
        <v>273</v>
      </c>
      <c r="C57" s="215">
        <v>44721</v>
      </c>
      <c r="D57" s="214"/>
      <c r="E57" s="214"/>
      <c r="F57" s="214"/>
      <c r="G57" s="214"/>
      <c r="H57" s="214"/>
      <c r="I57" s="214"/>
      <c r="J57" s="214"/>
      <c r="K57" s="217" t="s">
        <v>258</v>
      </c>
      <c r="L57" s="214"/>
      <c r="M57" s="214"/>
      <c r="N57" s="214"/>
      <c r="O57" s="214"/>
      <c r="P57" s="214"/>
      <c r="Q57" s="214"/>
      <c r="R57" s="214"/>
      <c r="S57" s="214"/>
      <c r="T57" s="214"/>
      <c r="U57" s="214"/>
      <c r="V57" s="214"/>
      <c r="W57" s="217" t="s">
        <v>258</v>
      </c>
      <c r="X57" s="214"/>
      <c r="Y57" s="214"/>
      <c r="Z57" s="214"/>
      <c r="AA57" s="214"/>
      <c r="AB57" s="214"/>
      <c r="AC57" s="214"/>
      <c r="AD57" s="217" t="s">
        <v>258</v>
      </c>
      <c r="AE57" s="214"/>
    </row>
    <row r="58" spans="1:31" ht="15" x14ac:dyDescent="0.2">
      <c r="A58" s="220">
        <f t="shared" si="0"/>
        <v>52</v>
      </c>
      <c r="B58" s="227">
        <v>274</v>
      </c>
      <c r="C58" s="215">
        <v>44715</v>
      </c>
      <c r="D58" s="214"/>
      <c r="E58" s="214"/>
      <c r="F58" s="214"/>
      <c r="G58" s="214"/>
      <c r="H58" s="214"/>
      <c r="I58" s="214"/>
      <c r="J58" s="214"/>
      <c r="K58" s="217" t="s">
        <v>258</v>
      </c>
      <c r="L58" s="214"/>
      <c r="M58" s="214"/>
      <c r="N58" s="214"/>
      <c r="O58" s="214"/>
      <c r="P58" s="214"/>
      <c r="Q58" s="214"/>
      <c r="R58" s="214"/>
      <c r="S58" s="214"/>
      <c r="T58" s="214"/>
      <c r="U58" s="214"/>
      <c r="V58" s="214"/>
      <c r="W58" s="217" t="s">
        <v>258</v>
      </c>
      <c r="X58" s="214"/>
      <c r="Y58" s="214"/>
      <c r="Z58" s="214"/>
      <c r="AA58" s="214"/>
      <c r="AB58" s="214"/>
      <c r="AC58" s="214"/>
      <c r="AD58" s="217" t="s">
        <v>258</v>
      </c>
      <c r="AE58" s="214"/>
    </row>
    <row r="59" spans="1:31" ht="15" x14ac:dyDescent="0.2">
      <c r="A59" s="220">
        <f t="shared" si="0"/>
        <v>53</v>
      </c>
      <c r="B59" s="227">
        <v>275</v>
      </c>
      <c r="C59" s="215">
        <v>44716</v>
      </c>
      <c r="D59" s="214"/>
      <c r="E59" s="214"/>
      <c r="F59" s="214"/>
      <c r="G59" s="214"/>
      <c r="H59" s="214"/>
      <c r="I59" s="214"/>
      <c r="J59" s="214"/>
      <c r="K59" s="217" t="s">
        <v>258</v>
      </c>
      <c r="L59" s="214"/>
      <c r="M59" s="214"/>
      <c r="N59" s="214"/>
      <c r="O59" s="214"/>
      <c r="P59" s="214"/>
      <c r="Q59" s="214"/>
      <c r="R59" s="214"/>
      <c r="S59" s="214"/>
      <c r="T59" s="214"/>
      <c r="U59" s="214"/>
      <c r="V59" s="214"/>
      <c r="W59" s="217" t="s">
        <v>258</v>
      </c>
      <c r="X59" s="214"/>
      <c r="Y59" s="214"/>
      <c r="Z59" s="214"/>
      <c r="AA59" s="214"/>
      <c r="AB59" s="214"/>
      <c r="AC59" s="214"/>
      <c r="AD59" s="217" t="s">
        <v>258</v>
      </c>
      <c r="AE59" s="214"/>
    </row>
    <row r="60" spans="1:31" ht="15" x14ac:dyDescent="0.2">
      <c r="A60" s="220">
        <f t="shared" si="0"/>
        <v>54</v>
      </c>
      <c r="B60" s="227">
        <v>276</v>
      </c>
      <c r="C60" s="215">
        <v>44719</v>
      </c>
      <c r="D60" s="214"/>
      <c r="E60" s="214"/>
      <c r="F60" s="214"/>
      <c r="G60" s="214"/>
      <c r="H60" s="214"/>
      <c r="I60" s="214"/>
      <c r="J60" s="214"/>
      <c r="K60" s="217" t="s">
        <v>258</v>
      </c>
      <c r="L60" s="214"/>
      <c r="M60" s="214"/>
      <c r="N60" s="214"/>
      <c r="O60" s="214"/>
      <c r="P60" s="214"/>
      <c r="Q60" s="214"/>
      <c r="R60" s="214"/>
      <c r="S60" s="214"/>
      <c r="T60" s="214"/>
      <c r="U60" s="214"/>
      <c r="V60" s="214"/>
      <c r="W60" s="217" t="s">
        <v>258</v>
      </c>
      <c r="X60" s="214"/>
      <c r="Y60" s="214"/>
      <c r="Z60" s="214"/>
      <c r="AA60" s="214"/>
      <c r="AB60" s="214"/>
      <c r="AC60" s="214"/>
      <c r="AD60" s="217" t="s">
        <v>258</v>
      </c>
      <c r="AE60" s="214"/>
    </row>
    <row r="61" spans="1:31" ht="15" x14ac:dyDescent="0.2">
      <c r="A61" s="220">
        <f t="shared" si="0"/>
        <v>55</v>
      </c>
      <c r="B61" s="227">
        <v>277</v>
      </c>
      <c r="C61" s="215">
        <v>44720</v>
      </c>
      <c r="D61" s="214"/>
      <c r="E61" s="214"/>
      <c r="F61" s="214"/>
      <c r="G61" s="214"/>
      <c r="H61" s="214"/>
      <c r="I61" s="214"/>
      <c r="J61" s="214"/>
      <c r="K61" s="217" t="s">
        <v>258</v>
      </c>
      <c r="L61" s="214"/>
      <c r="M61" s="214"/>
      <c r="N61" s="214"/>
      <c r="O61" s="214"/>
      <c r="P61" s="214"/>
      <c r="Q61" s="214"/>
      <c r="R61" s="214"/>
      <c r="S61" s="214"/>
      <c r="T61" s="214"/>
      <c r="U61" s="214"/>
      <c r="V61" s="214"/>
      <c r="W61" s="217" t="s">
        <v>258</v>
      </c>
      <c r="X61" s="214"/>
      <c r="Y61" s="214"/>
      <c r="Z61" s="214"/>
      <c r="AA61" s="214"/>
      <c r="AB61" s="214"/>
      <c r="AC61" s="214"/>
      <c r="AD61" s="217" t="s">
        <v>258</v>
      </c>
      <c r="AE61" s="214"/>
    </row>
    <row r="62" spans="1:31" ht="15" x14ac:dyDescent="0.2">
      <c r="A62" s="220">
        <f t="shared" si="0"/>
        <v>56</v>
      </c>
      <c r="B62" s="227">
        <v>278</v>
      </c>
      <c r="C62" s="215">
        <v>44720</v>
      </c>
      <c r="D62" s="214"/>
      <c r="E62" s="214"/>
      <c r="F62" s="214"/>
      <c r="G62" s="214"/>
      <c r="H62" s="214"/>
      <c r="I62" s="214"/>
      <c r="J62" s="214"/>
      <c r="K62" s="217" t="s">
        <v>258</v>
      </c>
      <c r="L62" s="214"/>
      <c r="M62" s="214"/>
      <c r="N62" s="214"/>
      <c r="O62" s="214"/>
      <c r="P62" s="214"/>
      <c r="Q62" s="214"/>
      <c r="R62" s="214"/>
      <c r="S62" s="214"/>
      <c r="T62" s="214"/>
      <c r="U62" s="214"/>
      <c r="V62" s="214"/>
      <c r="W62" s="217" t="s">
        <v>258</v>
      </c>
      <c r="X62" s="214"/>
      <c r="Y62" s="214"/>
      <c r="Z62" s="214"/>
      <c r="AA62" s="214"/>
      <c r="AB62" s="214"/>
      <c r="AC62" s="214"/>
      <c r="AD62" s="217" t="s">
        <v>258</v>
      </c>
      <c r="AE62" s="214"/>
    </row>
    <row r="63" spans="1:31" ht="15" x14ac:dyDescent="0.2">
      <c r="A63" s="220">
        <f t="shared" si="0"/>
        <v>57</v>
      </c>
      <c r="B63" s="227">
        <v>279</v>
      </c>
      <c r="C63" s="215">
        <v>44720</v>
      </c>
      <c r="D63" s="214"/>
      <c r="E63" s="214"/>
      <c r="F63" s="214"/>
      <c r="G63" s="214"/>
      <c r="H63" s="214"/>
      <c r="I63" s="214"/>
      <c r="J63" s="214"/>
      <c r="K63" s="217" t="s">
        <v>258</v>
      </c>
      <c r="L63" s="214"/>
      <c r="M63" s="214"/>
      <c r="N63" s="214"/>
      <c r="O63" s="214"/>
      <c r="P63" s="214"/>
      <c r="Q63" s="214"/>
      <c r="R63" s="214"/>
      <c r="S63" s="214"/>
      <c r="T63" s="214"/>
      <c r="U63" s="214"/>
      <c r="V63" s="214"/>
      <c r="W63" s="217" t="s">
        <v>258</v>
      </c>
      <c r="X63" s="214"/>
      <c r="Y63" s="214"/>
      <c r="Z63" s="214"/>
      <c r="AA63" s="214"/>
      <c r="AB63" s="214"/>
      <c r="AC63" s="214"/>
      <c r="AD63" s="217" t="s">
        <v>258</v>
      </c>
      <c r="AE63" s="214"/>
    </row>
    <row r="64" spans="1:31" ht="15" x14ac:dyDescent="0.2">
      <c r="A64" s="220">
        <f t="shared" si="0"/>
        <v>58</v>
      </c>
      <c r="B64" s="227">
        <v>280</v>
      </c>
      <c r="C64" s="215">
        <v>44720</v>
      </c>
      <c r="D64" s="214"/>
      <c r="E64" s="214"/>
      <c r="F64" s="214"/>
      <c r="G64" s="214"/>
      <c r="H64" s="214"/>
      <c r="I64" s="214"/>
      <c r="J64" s="214"/>
      <c r="K64" s="217"/>
      <c r="L64" s="214"/>
      <c r="M64" s="214"/>
      <c r="N64" s="214"/>
      <c r="O64" s="214"/>
      <c r="P64" s="214"/>
      <c r="Q64" s="214"/>
      <c r="R64" s="214"/>
      <c r="S64" s="214"/>
      <c r="T64" s="214"/>
      <c r="U64" s="214"/>
      <c r="V64" s="214"/>
      <c r="W64" s="217" t="s">
        <v>258</v>
      </c>
      <c r="X64" s="214"/>
      <c r="Y64" s="214"/>
      <c r="Z64" s="214"/>
      <c r="AA64" s="214"/>
      <c r="AB64" s="214"/>
      <c r="AC64" s="214"/>
      <c r="AD64" s="217"/>
      <c r="AE64" s="214"/>
    </row>
    <row r="65" spans="1:31" ht="15" x14ac:dyDescent="0.2">
      <c r="A65" s="220">
        <f t="shared" si="0"/>
        <v>59</v>
      </c>
      <c r="B65" s="227">
        <v>281</v>
      </c>
      <c r="C65" s="215">
        <v>44720</v>
      </c>
      <c r="D65" s="214"/>
      <c r="E65" s="214"/>
      <c r="F65" s="214"/>
      <c r="G65" s="214"/>
      <c r="H65" s="214"/>
      <c r="I65" s="214"/>
      <c r="J65" s="214"/>
      <c r="K65" s="217"/>
      <c r="L65" s="214"/>
      <c r="M65" s="214"/>
      <c r="N65" s="214"/>
      <c r="O65" s="214"/>
      <c r="P65" s="214"/>
      <c r="Q65" s="214"/>
      <c r="R65" s="214"/>
      <c r="S65" s="214"/>
      <c r="T65" s="214"/>
      <c r="U65" s="214"/>
      <c r="V65" s="214"/>
      <c r="W65" s="217" t="s">
        <v>258</v>
      </c>
      <c r="X65" s="214"/>
      <c r="Y65" s="214"/>
      <c r="Z65" s="214"/>
      <c r="AA65" s="214"/>
      <c r="AB65" s="214"/>
      <c r="AC65" s="214"/>
      <c r="AD65" s="217"/>
      <c r="AE65" s="214"/>
    </row>
    <row r="66" spans="1:31" ht="15" x14ac:dyDescent="0.2">
      <c r="A66" s="220">
        <f t="shared" si="0"/>
        <v>60</v>
      </c>
      <c r="B66" s="227">
        <v>282</v>
      </c>
      <c r="C66" s="215">
        <v>44721</v>
      </c>
      <c r="D66" s="214"/>
      <c r="E66" s="214"/>
      <c r="F66" s="214"/>
      <c r="G66" s="214"/>
      <c r="H66" s="214"/>
      <c r="I66" s="214"/>
      <c r="J66" s="214"/>
      <c r="K66" s="217" t="s">
        <v>258</v>
      </c>
      <c r="L66" s="214"/>
      <c r="M66" s="214"/>
      <c r="N66" s="214"/>
      <c r="O66" s="214"/>
      <c r="P66" s="214"/>
      <c r="Q66" s="214"/>
      <c r="R66" s="214"/>
      <c r="S66" s="214"/>
      <c r="T66" s="214"/>
      <c r="U66" s="214"/>
      <c r="V66" s="214"/>
      <c r="W66" s="217" t="s">
        <v>258</v>
      </c>
      <c r="X66" s="214"/>
      <c r="Y66" s="214"/>
      <c r="Z66" s="214"/>
      <c r="AA66" s="214"/>
      <c r="AB66" s="214"/>
      <c r="AC66" s="214"/>
      <c r="AD66" s="217" t="s">
        <v>258</v>
      </c>
      <c r="AE66" s="214"/>
    </row>
    <row r="67" spans="1:31" ht="15" x14ac:dyDescent="0.2">
      <c r="A67" s="220">
        <f t="shared" si="0"/>
        <v>61</v>
      </c>
      <c r="B67" s="227">
        <v>283</v>
      </c>
      <c r="C67" s="215">
        <v>44726</v>
      </c>
      <c r="D67" s="214"/>
      <c r="E67" s="214"/>
      <c r="F67" s="214"/>
      <c r="G67" s="214"/>
      <c r="H67" s="214"/>
      <c r="I67" s="214"/>
      <c r="J67" s="214"/>
      <c r="K67" s="217" t="s">
        <v>258</v>
      </c>
      <c r="L67" s="214"/>
      <c r="M67" s="214"/>
      <c r="N67" s="214"/>
      <c r="O67" s="214"/>
      <c r="P67" s="214"/>
      <c r="Q67" s="214"/>
      <c r="R67" s="214"/>
      <c r="S67" s="214"/>
      <c r="T67" s="214"/>
      <c r="U67" s="214"/>
      <c r="V67" s="214"/>
      <c r="W67" s="217" t="s">
        <v>258</v>
      </c>
      <c r="X67" s="214"/>
      <c r="Y67" s="214"/>
      <c r="Z67" s="214"/>
      <c r="AA67" s="214"/>
      <c r="AB67" s="214"/>
      <c r="AC67" s="214"/>
      <c r="AD67" s="217" t="s">
        <v>258</v>
      </c>
      <c r="AE67" s="214"/>
    </row>
    <row r="68" spans="1:31" ht="15" x14ac:dyDescent="0.2">
      <c r="A68" s="220">
        <f t="shared" si="0"/>
        <v>62</v>
      </c>
      <c r="B68" s="227">
        <v>284</v>
      </c>
      <c r="C68" s="215">
        <v>44726</v>
      </c>
      <c r="D68" s="214"/>
      <c r="E68" s="214"/>
      <c r="F68" s="214"/>
      <c r="G68" s="214"/>
      <c r="H68" s="214"/>
      <c r="I68" s="214"/>
      <c r="J68" s="214"/>
      <c r="K68" s="217"/>
      <c r="L68" s="214"/>
      <c r="M68" s="214"/>
      <c r="N68" s="214"/>
      <c r="O68" s="214"/>
      <c r="P68" s="214"/>
      <c r="Q68" s="214"/>
      <c r="R68" s="214"/>
      <c r="S68" s="214"/>
      <c r="T68" s="214"/>
      <c r="U68" s="214"/>
      <c r="V68" s="214"/>
      <c r="W68" s="217" t="s">
        <v>258</v>
      </c>
      <c r="X68" s="214"/>
      <c r="Y68" s="214"/>
      <c r="Z68" s="214"/>
      <c r="AA68" s="214"/>
      <c r="AB68" s="214"/>
      <c r="AC68" s="214"/>
      <c r="AD68" s="217"/>
      <c r="AE68" s="214"/>
    </row>
    <row r="69" spans="1:31" ht="15" x14ac:dyDescent="0.2">
      <c r="A69" s="220">
        <f t="shared" si="0"/>
        <v>63</v>
      </c>
      <c r="B69" s="227">
        <v>285</v>
      </c>
      <c r="C69" s="215">
        <v>44727</v>
      </c>
      <c r="D69" s="214"/>
      <c r="E69" s="214"/>
      <c r="F69" s="214"/>
      <c r="G69" s="214"/>
      <c r="H69" s="214"/>
      <c r="I69" s="214"/>
      <c r="J69" s="214"/>
      <c r="K69" s="217" t="s">
        <v>258</v>
      </c>
      <c r="L69" s="214"/>
      <c r="M69" s="214"/>
      <c r="N69" s="214"/>
      <c r="O69" s="214"/>
      <c r="P69" s="214"/>
      <c r="Q69" s="214"/>
      <c r="R69" s="214"/>
      <c r="S69" s="214"/>
      <c r="T69" s="214"/>
      <c r="U69" s="214"/>
      <c r="V69" s="214"/>
      <c r="W69" s="217" t="s">
        <v>258</v>
      </c>
      <c r="X69" s="214"/>
      <c r="Y69" s="214"/>
      <c r="Z69" s="214"/>
      <c r="AA69" s="214"/>
      <c r="AB69" s="214"/>
      <c r="AC69" s="214"/>
      <c r="AD69" s="217" t="s">
        <v>258</v>
      </c>
      <c r="AE69" s="214"/>
    </row>
    <row r="70" spans="1:31" ht="15" x14ac:dyDescent="0.2">
      <c r="A70" s="220">
        <f t="shared" si="0"/>
        <v>64</v>
      </c>
      <c r="B70" s="227">
        <v>286</v>
      </c>
      <c r="C70" s="215">
        <v>44728</v>
      </c>
      <c r="D70" s="214"/>
      <c r="E70" s="214"/>
      <c r="F70" s="214"/>
      <c r="G70" s="214"/>
      <c r="H70" s="214"/>
      <c r="I70" s="214"/>
      <c r="J70" s="214"/>
      <c r="K70" s="217" t="s">
        <v>258</v>
      </c>
      <c r="L70" s="214"/>
      <c r="M70" s="214"/>
      <c r="N70" s="214"/>
      <c r="O70" s="214"/>
      <c r="P70" s="214"/>
      <c r="Q70" s="214"/>
      <c r="R70" s="214"/>
      <c r="S70" s="214"/>
      <c r="T70" s="214"/>
      <c r="U70" s="214"/>
      <c r="V70" s="214"/>
      <c r="W70" s="217" t="s">
        <v>258</v>
      </c>
      <c r="X70" s="214"/>
      <c r="Y70" s="214"/>
      <c r="Z70" s="214"/>
      <c r="AA70" s="214"/>
      <c r="AB70" s="214"/>
      <c r="AC70" s="214"/>
      <c r="AD70" s="217" t="s">
        <v>258</v>
      </c>
      <c r="AE70" s="214"/>
    </row>
    <row r="71" spans="1:31" ht="15" x14ac:dyDescent="0.2">
      <c r="A71" s="220">
        <f t="shared" si="0"/>
        <v>65</v>
      </c>
      <c r="B71" s="227">
        <v>287</v>
      </c>
      <c r="C71" s="215">
        <v>44732</v>
      </c>
      <c r="D71" s="214"/>
      <c r="E71" s="214"/>
      <c r="F71" s="214"/>
      <c r="G71" s="214"/>
      <c r="H71" s="214"/>
      <c r="I71" s="214"/>
      <c r="J71" s="214"/>
      <c r="K71" s="217" t="s">
        <v>258</v>
      </c>
      <c r="L71" s="214"/>
      <c r="M71" s="214"/>
      <c r="N71" s="214"/>
      <c r="O71" s="214"/>
      <c r="P71" s="214"/>
      <c r="Q71" s="214"/>
      <c r="R71" s="214"/>
      <c r="S71" s="214"/>
      <c r="T71" s="214"/>
      <c r="U71" s="214"/>
      <c r="V71" s="214"/>
      <c r="W71" s="217" t="s">
        <v>258</v>
      </c>
      <c r="X71" s="214"/>
      <c r="Y71" s="214"/>
      <c r="Z71" s="214"/>
      <c r="AA71" s="214"/>
      <c r="AB71" s="214"/>
      <c r="AC71" s="214"/>
      <c r="AD71" s="217" t="s">
        <v>258</v>
      </c>
      <c r="AE71" s="214"/>
    </row>
    <row r="72" spans="1:31" ht="15" x14ac:dyDescent="0.2">
      <c r="A72" s="220">
        <f t="shared" si="0"/>
        <v>66</v>
      </c>
      <c r="B72" s="227">
        <v>288</v>
      </c>
      <c r="C72" s="215">
        <v>44732</v>
      </c>
      <c r="D72" s="214"/>
      <c r="E72" s="214"/>
      <c r="F72" s="214"/>
      <c r="G72" s="214"/>
      <c r="H72" s="214"/>
      <c r="I72" s="214"/>
      <c r="J72" s="214"/>
      <c r="K72" s="217"/>
      <c r="L72" s="214"/>
      <c r="M72" s="214"/>
      <c r="N72" s="214"/>
      <c r="O72" s="214"/>
      <c r="P72" s="214"/>
      <c r="Q72" s="214"/>
      <c r="R72" s="214"/>
      <c r="S72" s="214"/>
      <c r="T72" s="214"/>
      <c r="U72" s="214"/>
      <c r="V72" s="214"/>
      <c r="W72" s="217" t="s">
        <v>258</v>
      </c>
      <c r="X72" s="214"/>
      <c r="Y72" s="214"/>
      <c r="Z72" s="214"/>
      <c r="AA72" s="214"/>
      <c r="AB72" s="214"/>
      <c r="AC72" s="214"/>
      <c r="AD72" s="217"/>
      <c r="AE72" s="214"/>
    </row>
    <row r="73" spans="1:31" ht="15" x14ac:dyDescent="0.2">
      <c r="A73" s="220">
        <f t="shared" ref="A73:A132" si="1">A72+1</f>
        <v>67</v>
      </c>
      <c r="B73" s="227">
        <v>289</v>
      </c>
      <c r="C73" s="215">
        <v>44733</v>
      </c>
      <c r="D73" s="214"/>
      <c r="E73" s="214"/>
      <c r="F73" s="214"/>
      <c r="G73" s="214"/>
      <c r="H73" s="214"/>
      <c r="I73" s="214"/>
      <c r="J73" s="214"/>
      <c r="K73" s="217" t="s">
        <v>258</v>
      </c>
      <c r="L73" s="214"/>
      <c r="M73" s="214"/>
      <c r="N73" s="214"/>
      <c r="O73" s="214"/>
      <c r="P73" s="214"/>
      <c r="Q73" s="214"/>
      <c r="R73" s="214"/>
      <c r="S73" s="214"/>
      <c r="T73" s="214"/>
      <c r="U73" s="214"/>
      <c r="V73" s="214"/>
      <c r="W73" s="217" t="s">
        <v>258</v>
      </c>
      <c r="X73" s="214"/>
      <c r="Y73" s="214"/>
      <c r="Z73" s="214"/>
      <c r="AA73" s="214"/>
      <c r="AB73" s="214"/>
      <c r="AC73" s="214"/>
      <c r="AD73" s="217" t="s">
        <v>258</v>
      </c>
      <c r="AE73" s="214"/>
    </row>
    <row r="74" spans="1:31" ht="15" x14ac:dyDescent="0.2">
      <c r="A74" s="220">
        <f t="shared" si="1"/>
        <v>68</v>
      </c>
      <c r="B74" s="227">
        <v>290</v>
      </c>
      <c r="C74" s="215">
        <v>44733</v>
      </c>
      <c r="D74" s="214"/>
      <c r="E74" s="214"/>
      <c r="F74" s="214"/>
      <c r="G74" s="214"/>
      <c r="H74" s="214"/>
      <c r="I74" s="214"/>
      <c r="J74" s="214"/>
      <c r="K74" s="217" t="s">
        <v>258</v>
      </c>
      <c r="L74" s="214"/>
      <c r="M74" s="214"/>
      <c r="N74" s="214"/>
      <c r="O74" s="214"/>
      <c r="P74" s="214"/>
      <c r="Q74" s="214"/>
      <c r="R74" s="214"/>
      <c r="S74" s="214"/>
      <c r="T74" s="214"/>
      <c r="U74" s="214"/>
      <c r="V74" s="214"/>
      <c r="W74" s="217" t="s">
        <v>258</v>
      </c>
      <c r="X74" s="214"/>
      <c r="Y74" s="214"/>
      <c r="Z74" s="214"/>
      <c r="AA74" s="214"/>
      <c r="AB74" s="214"/>
      <c r="AC74" s="214"/>
      <c r="AD74" s="217" t="s">
        <v>258</v>
      </c>
      <c r="AE74" s="214"/>
    </row>
    <row r="75" spans="1:31" ht="15" x14ac:dyDescent="0.2">
      <c r="A75" s="220">
        <f t="shared" si="1"/>
        <v>69</v>
      </c>
      <c r="B75" s="227">
        <v>291</v>
      </c>
      <c r="C75" s="215">
        <v>44734</v>
      </c>
      <c r="D75" s="214"/>
      <c r="E75" s="214"/>
      <c r="F75" s="214"/>
      <c r="G75" s="214"/>
      <c r="H75" s="214"/>
      <c r="I75" s="214"/>
      <c r="J75" s="214"/>
      <c r="K75" s="217"/>
      <c r="L75" s="214"/>
      <c r="M75" s="214"/>
      <c r="N75" s="214"/>
      <c r="O75" s="214"/>
      <c r="P75" s="214"/>
      <c r="Q75" s="214"/>
      <c r="R75" s="214"/>
      <c r="S75" s="214"/>
      <c r="T75" s="214"/>
      <c r="U75" s="214"/>
      <c r="V75" s="214"/>
      <c r="W75" s="217" t="s">
        <v>258</v>
      </c>
      <c r="X75" s="214"/>
      <c r="Y75" s="214"/>
      <c r="Z75" s="214"/>
      <c r="AA75" s="214"/>
      <c r="AB75" s="214"/>
      <c r="AC75" s="214"/>
      <c r="AD75" s="217"/>
      <c r="AE75" s="214"/>
    </row>
    <row r="76" spans="1:31" ht="15" x14ac:dyDescent="0.2">
      <c r="A76" s="220">
        <f t="shared" si="1"/>
        <v>70</v>
      </c>
      <c r="B76" s="227">
        <v>292</v>
      </c>
      <c r="C76" s="215">
        <v>44735</v>
      </c>
      <c r="D76" s="214"/>
      <c r="E76" s="214"/>
      <c r="F76" s="214"/>
      <c r="G76" s="214"/>
      <c r="H76" s="214"/>
      <c r="I76" s="214"/>
      <c r="J76" s="214"/>
      <c r="K76" s="217" t="s">
        <v>258</v>
      </c>
      <c r="L76" s="214"/>
      <c r="M76" s="214"/>
      <c r="N76" s="214"/>
      <c r="O76" s="214"/>
      <c r="P76" s="214"/>
      <c r="Q76" s="214"/>
      <c r="R76" s="214"/>
      <c r="S76" s="214"/>
      <c r="T76" s="214"/>
      <c r="U76" s="214"/>
      <c r="V76" s="214"/>
      <c r="W76" s="217" t="s">
        <v>258</v>
      </c>
      <c r="X76" s="214"/>
      <c r="Y76" s="214"/>
      <c r="Z76" s="214"/>
      <c r="AA76" s="214"/>
      <c r="AB76" s="214"/>
      <c r="AC76" s="214"/>
      <c r="AD76" s="217" t="s">
        <v>258</v>
      </c>
      <c r="AE76" s="214"/>
    </row>
    <row r="77" spans="1:31" ht="15" x14ac:dyDescent="0.2">
      <c r="A77" s="220">
        <f t="shared" si="1"/>
        <v>71</v>
      </c>
      <c r="B77" s="227">
        <v>293</v>
      </c>
      <c r="C77" s="215">
        <v>44735</v>
      </c>
      <c r="D77" s="214"/>
      <c r="E77" s="214"/>
      <c r="F77" s="214"/>
      <c r="G77" s="214"/>
      <c r="H77" s="214"/>
      <c r="I77" s="214"/>
      <c r="J77" s="214"/>
      <c r="K77" s="217"/>
      <c r="L77" s="214"/>
      <c r="M77" s="214"/>
      <c r="N77" s="214"/>
      <c r="O77" s="214"/>
      <c r="P77" s="214"/>
      <c r="Q77" s="214"/>
      <c r="R77" s="214"/>
      <c r="S77" s="214"/>
      <c r="T77" s="214"/>
      <c r="U77" s="214"/>
      <c r="V77" s="214"/>
      <c r="W77" s="217" t="s">
        <v>258</v>
      </c>
      <c r="X77" s="214"/>
      <c r="Y77" s="214"/>
      <c r="Z77" s="214"/>
      <c r="AA77" s="214"/>
      <c r="AB77" s="214"/>
      <c r="AC77" s="214"/>
      <c r="AD77" s="217"/>
      <c r="AE77" s="214"/>
    </row>
    <row r="78" spans="1:31" ht="15" x14ac:dyDescent="0.2">
      <c r="A78" s="220">
        <f t="shared" si="1"/>
        <v>72</v>
      </c>
      <c r="B78" s="227">
        <v>294</v>
      </c>
      <c r="C78" s="215">
        <v>44740</v>
      </c>
      <c r="D78" s="214"/>
      <c r="E78" s="214"/>
      <c r="F78" s="214"/>
      <c r="G78" s="214"/>
      <c r="H78" s="214"/>
      <c r="I78" s="214"/>
      <c r="J78" s="214"/>
      <c r="K78" s="217" t="s">
        <v>258</v>
      </c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7" t="s">
        <v>258</v>
      </c>
      <c r="X78" s="214"/>
      <c r="Y78" s="214"/>
      <c r="Z78" s="214"/>
      <c r="AA78" s="214"/>
      <c r="AB78" s="214"/>
      <c r="AC78" s="214"/>
      <c r="AD78" s="217" t="s">
        <v>258</v>
      </c>
      <c r="AE78" s="214"/>
    </row>
    <row r="79" spans="1:31" ht="15" x14ac:dyDescent="0.2">
      <c r="A79" s="220">
        <f t="shared" si="1"/>
        <v>73</v>
      </c>
      <c r="B79" s="227">
        <v>295</v>
      </c>
      <c r="C79" s="215">
        <v>44741</v>
      </c>
      <c r="D79" s="214"/>
      <c r="E79" s="214"/>
      <c r="F79" s="214"/>
      <c r="G79" s="214"/>
      <c r="H79" s="214"/>
      <c r="I79" s="214"/>
      <c r="J79" s="214"/>
      <c r="K79" s="217" t="s">
        <v>258</v>
      </c>
      <c r="L79" s="214"/>
      <c r="M79" s="214"/>
      <c r="N79" s="214"/>
      <c r="O79" s="214"/>
      <c r="P79" s="214"/>
      <c r="Q79" s="214"/>
      <c r="R79" s="214"/>
      <c r="S79" s="214"/>
      <c r="T79" s="214"/>
      <c r="U79" s="214"/>
      <c r="V79" s="214"/>
      <c r="W79" s="217" t="s">
        <v>258</v>
      </c>
      <c r="X79" s="214"/>
      <c r="Y79" s="214"/>
      <c r="Z79" s="214"/>
      <c r="AA79" s="214"/>
      <c r="AB79" s="214"/>
      <c r="AC79" s="214"/>
      <c r="AD79" s="217" t="s">
        <v>258</v>
      </c>
      <c r="AE79" s="214"/>
    </row>
    <row r="80" spans="1:31" ht="15" x14ac:dyDescent="0.2">
      <c r="A80" s="220">
        <f t="shared" si="1"/>
        <v>74</v>
      </c>
      <c r="B80" s="227">
        <v>296</v>
      </c>
      <c r="C80" s="215">
        <v>44741</v>
      </c>
      <c r="D80" s="214"/>
      <c r="E80" s="214"/>
      <c r="F80" s="214"/>
      <c r="G80" s="214"/>
      <c r="H80" s="214"/>
      <c r="I80" s="214"/>
      <c r="J80" s="214"/>
      <c r="K80" s="217" t="s">
        <v>258</v>
      </c>
      <c r="L80" s="214"/>
      <c r="M80" s="214"/>
      <c r="N80" s="214"/>
      <c r="O80" s="214"/>
      <c r="P80" s="214"/>
      <c r="Q80" s="214"/>
      <c r="R80" s="214"/>
      <c r="S80" s="214"/>
      <c r="T80" s="214"/>
      <c r="U80" s="214"/>
      <c r="V80" s="214"/>
      <c r="W80" s="217" t="s">
        <v>258</v>
      </c>
      <c r="X80" s="214"/>
      <c r="Y80" s="214"/>
      <c r="Z80" s="214"/>
      <c r="AA80" s="214"/>
      <c r="AB80" s="214"/>
      <c r="AC80" s="214"/>
      <c r="AD80" s="217" t="s">
        <v>258</v>
      </c>
      <c r="AE80" s="214"/>
    </row>
    <row r="81" spans="1:31" ht="15" x14ac:dyDescent="0.2">
      <c r="A81" s="220">
        <f t="shared" si="1"/>
        <v>75</v>
      </c>
      <c r="B81" s="227">
        <v>297</v>
      </c>
      <c r="C81" s="215">
        <v>44743</v>
      </c>
      <c r="D81" s="214"/>
      <c r="E81" s="217" t="s">
        <v>258</v>
      </c>
      <c r="F81" s="214"/>
      <c r="G81" s="214"/>
      <c r="H81" s="214"/>
      <c r="I81" s="214"/>
      <c r="J81" s="217" t="s">
        <v>258</v>
      </c>
      <c r="K81" s="217"/>
      <c r="L81" s="214"/>
      <c r="M81" s="214"/>
      <c r="N81" s="214"/>
      <c r="O81" s="214"/>
      <c r="P81" s="214"/>
      <c r="Q81" s="214"/>
      <c r="R81" s="214"/>
      <c r="S81" s="214"/>
      <c r="T81" s="214"/>
      <c r="U81" s="214"/>
      <c r="V81" s="214"/>
      <c r="W81" s="217"/>
      <c r="X81" s="217" t="s">
        <v>258</v>
      </c>
      <c r="Y81" s="214"/>
      <c r="Z81" s="214"/>
      <c r="AA81" s="214"/>
      <c r="AB81" s="214"/>
      <c r="AC81" s="214"/>
      <c r="AD81" s="217" t="s">
        <v>258</v>
      </c>
      <c r="AE81" s="214"/>
    </row>
    <row r="82" spans="1:31" ht="15" x14ac:dyDescent="0.2">
      <c r="A82" s="220">
        <f t="shared" si="1"/>
        <v>76</v>
      </c>
      <c r="B82" s="227">
        <v>298</v>
      </c>
      <c r="C82" s="215">
        <v>44747</v>
      </c>
      <c r="D82" s="214"/>
      <c r="E82" s="214"/>
      <c r="F82" s="214"/>
      <c r="G82" s="214"/>
      <c r="H82" s="214"/>
      <c r="I82" s="214"/>
      <c r="J82" s="214"/>
      <c r="K82" s="217" t="s">
        <v>258</v>
      </c>
      <c r="L82" s="214"/>
      <c r="M82" s="214"/>
      <c r="N82" s="214"/>
      <c r="O82" s="214"/>
      <c r="P82" s="214"/>
      <c r="Q82" s="214"/>
      <c r="R82" s="214"/>
      <c r="S82" s="214"/>
      <c r="T82" s="214"/>
      <c r="U82" s="214"/>
      <c r="V82" s="214"/>
      <c r="W82" s="217" t="s">
        <v>258</v>
      </c>
      <c r="X82" s="214"/>
      <c r="Y82" s="214"/>
      <c r="Z82" s="214"/>
      <c r="AA82" s="214"/>
      <c r="AB82" s="214"/>
      <c r="AC82" s="214"/>
      <c r="AD82" s="217" t="s">
        <v>258</v>
      </c>
      <c r="AE82" s="214"/>
    </row>
    <row r="83" spans="1:31" ht="15" x14ac:dyDescent="0.2">
      <c r="A83" s="220">
        <f t="shared" si="1"/>
        <v>77</v>
      </c>
      <c r="B83" s="227">
        <v>299</v>
      </c>
      <c r="C83" s="215">
        <v>44750</v>
      </c>
      <c r="D83" s="214"/>
      <c r="E83" s="214"/>
      <c r="F83" s="214"/>
      <c r="G83" s="214"/>
      <c r="H83" s="214"/>
      <c r="I83" s="214"/>
      <c r="J83" s="214"/>
      <c r="K83" s="217" t="s">
        <v>258</v>
      </c>
      <c r="L83" s="214"/>
      <c r="M83" s="214"/>
      <c r="N83" s="214"/>
      <c r="O83" s="214"/>
      <c r="P83" s="214"/>
      <c r="Q83" s="214"/>
      <c r="R83" s="214"/>
      <c r="S83" s="214"/>
      <c r="T83" s="214"/>
      <c r="U83" s="214"/>
      <c r="V83" s="214"/>
      <c r="W83" s="217" t="s">
        <v>258</v>
      </c>
      <c r="X83" s="214"/>
      <c r="Y83" s="214"/>
      <c r="Z83" s="214"/>
      <c r="AA83" s="214"/>
      <c r="AB83" s="214"/>
      <c r="AC83" s="214"/>
      <c r="AD83" s="217" t="s">
        <v>258</v>
      </c>
      <c r="AE83" s="214"/>
    </row>
    <row r="84" spans="1:31" ht="15" x14ac:dyDescent="0.2">
      <c r="A84" s="220">
        <f t="shared" si="1"/>
        <v>78</v>
      </c>
      <c r="B84" s="227">
        <v>300</v>
      </c>
      <c r="C84" s="215">
        <v>44753</v>
      </c>
      <c r="D84" s="214"/>
      <c r="E84" s="214"/>
      <c r="F84" s="214"/>
      <c r="G84" s="214"/>
      <c r="H84" s="214"/>
      <c r="I84" s="214"/>
      <c r="J84" s="214"/>
      <c r="K84" s="217" t="s">
        <v>258</v>
      </c>
      <c r="L84" s="214"/>
      <c r="M84" s="214"/>
      <c r="N84" s="214"/>
      <c r="O84" s="214"/>
      <c r="P84" s="214"/>
      <c r="Q84" s="214"/>
      <c r="R84" s="214"/>
      <c r="S84" s="214"/>
      <c r="T84" s="214"/>
      <c r="U84" s="214"/>
      <c r="V84" s="214"/>
      <c r="W84" s="217" t="s">
        <v>258</v>
      </c>
      <c r="X84" s="214"/>
      <c r="Y84" s="214"/>
      <c r="Z84" s="214"/>
      <c r="AA84" s="214"/>
      <c r="AB84" s="214"/>
      <c r="AC84" s="214"/>
      <c r="AD84" s="217" t="s">
        <v>258</v>
      </c>
      <c r="AE84" s="214"/>
    </row>
    <row r="85" spans="1:31" ht="15" x14ac:dyDescent="0.2">
      <c r="A85" s="220">
        <f t="shared" si="1"/>
        <v>79</v>
      </c>
      <c r="B85" s="227">
        <v>301</v>
      </c>
      <c r="C85" s="215">
        <v>44755</v>
      </c>
      <c r="D85" s="214"/>
      <c r="E85" s="214"/>
      <c r="F85" s="214"/>
      <c r="G85" s="214"/>
      <c r="H85" s="214"/>
      <c r="I85" s="214"/>
      <c r="J85" s="214"/>
      <c r="K85" s="217" t="s">
        <v>258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7" t="s">
        <v>258</v>
      </c>
      <c r="X85" s="214"/>
      <c r="Y85" s="214"/>
      <c r="Z85" s="214"/>
      <c r="AA85" s="214"/>
      <c r="AB85" s="214"/>
      <c r="AC85" s="214"/>
      <c r="AD85" s="217" t="s">
        <v>258</v>
      </c>
      <c r="AE85" s="214"/>
    </row>
    <row r="86" spans="1:31" ht="15" x14ac:dyDescent="0.2">
      <c r="A86" s="220">
        <f t="shared" si="1"/>
        <v>80</v>
      </c>
      <c r="B86" s="227">
        <v>302</v>
      </c>
      <c r="C86" s="215">
        <v>44755</v>
      </c>
      <c r="D86" s="214"/>
      <c r="E86" s="214"/>
      <c r="F86" s="214"/>
      <c r="G86" s="214"/>
      <c r="H86" s="214"/>
      <c r="I86" s="214"/>
      <c r="J86" s="214"/>
      <c r="K86" s="217" t="s">
        <v>258</v>
      </c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7" t="s">
        <v>258</v>
      </c>
      <c r="X86" s="214"/>
      <c r="Y86" s="214"/>
      <c r="Z86" s="214"/>
      <c r="AA86" s="214"/>
      <c r="AB86" s="214"/>
      <c r="AC86" s="214"/>
      <c r="AD86" s="217" t="s">
        <v>258</v>
      </c>
      <c r="AE86" s="214"/>
    </row>
    <row r="87" spans="1:31" ht="15" x14ac:dyDescent="0.2">
      <c r="A87" s="220">
        <f t="shared" si="1"/>
        <v>81</v>
      </c>
      <c r="B87" s="227">
        <v>303</v>
      </c>
      <c r="C87" s="215">
        <v>44757</v>
      </c>
      <c r="D87" s="214"/>
      <c r="E87" s="214"/>
      <c r="F87" s="214"/>
      <c r="G87" s="214"/>
      <c r="H87" s="214"/>
      <c r="I87" s="214"/>
      <c r="J87" s="214"/>
      <c r="K87" s="217" t="s">
        <v>258</v>
      </c>
      <c r="L87" s="214"/>
      <c r="M87" s="214"/>
      <c r="N87" s="214"/>
      <c r="O87" s="214"/>
      <c r="P87" s="214"/>
      <c r="Q87" s="214"/>
      <c r="R87" s="214"/>
      <c r="S87" s="214"/>
      <c r="T87" s="214"/>
      <c r="U87" s="214"/>
      <c r="V87" s="214"/>
      <c r="W87" s="217" t="s">
        <v>258</v>
      </c>
      <c r="X87" s="214"/>
      <c r="Y87" s="214"/>
      <c r="Z87" s="214"/>
      <c r="AA87" s="214"/>
      <c r="AB87" s="214"/>
      <c r="AC87" s="214"/>
      <c r="AD87" s="217" t="s">
        <v>258</v>
      </c>
      <c r="AE87" s="214"/>
    </row>
    <row r="88" spans="1:31" ht="15" x14ac:dyDescent="0.2">
      <c r="A88" s="220">
        <f t="shared" si="1"/>
        <v>82</v>
      </c>
      <c r="B88" s="227">
        <v>304</v>
      </c>
      <c r="C88" s="215">
        <v>44757</v>
      </c>
      <c r="D88" s="214"/>
      <c r="E88" s="214"/>
      <c r="F88" s="214"/>
      <c r="G88" s="214"/>
      <c r="H88" s="214"/>
      <c r="I88" s="214"/>
      <c r="J88" s="214"/>
      <c r="K88" s="217" t="s">
        <v>258</v>
      </c>
      <c r="L88" s="214"/>
      <c r="M88" s="214"/>
      <c r="N88" s="214"/>
      <c r="O88" s="214"/>
      <c r="P88" s="214"/>
      <c r="Q88" s="214"/>
      <c r="R88" s="214"/>
      <c r="S88" s="214"/>
      <c r="T88" s="214"/>
      <c r="U88" s="214"/>
      <c r="V88" s="214"/>
      <c r="W88" s="217" t="s">
        <v>258</v>
      </c>
      <c r="X88" s="214"/>
      <c r="Y88" s="214"/>
      <c r="Z88" s="214"/>
      <c r="AA88" s="214"/>
      <c r="AB88" s="214"/>
      <c r="AC88" s="214"/>
      <c r="AD88" s="217" t="s">
        <v>258</v>
      </c>
      <c r="AE88" s="214"/>
    </row>
    <row r="89" spans="1:31" ht="15" x14ac:dyDescent="0.2">
      <c r="A89" s="220">
        <f t="shared" si="1"/>
        <v>83</v>
      </c>
      <c r="B89" s="227">
        <v>305</v>
      </c>
      <c r="C89" s="215">
        <v>44761</v>
      </c>
      <c r="D89" s="214"/>
      <c r="E89" s="214"/>
      <c r="F89" s="214"/>
      <c r="G89" s="214"/>
      <c r="H89" s="214"/>
      <c r="I89" s="214"/>
      <c r="J89" s="214"/>
      <c r="K89" s="217" t="s">
        <v>258</v>
      </c>
      <c r="L89" s="214"/>
      <c r="M89" s="214"/>
      <c r="N89" s="214"/>
      <c r="O89" s="214"/>
      <c r="P89" s="214"/>
      <c r="Q89" s="214"/>
      <c r="R89" s="214"/>
      <c r="S89" s="214"/>
      <c r="T89" s="214"/>
      <c r="U89" s="214"/>
      <c r="V89" s="214"/>
      <c r="W89" s="217" t="s">
        <v>258</v>
      </c>
      <c r="X89" s="214"/>
      <c r="Y89" s="214"/>
      <c r="Z89" s="214"/>
      <c r="AA89" s="214"/>
      <c r="AB89" s="214"/>
      <c r="AC89" s="214"/>
      <c r="AD89" s="217" t="s">
        <v>258</v>
      </c>
      <c r="AE89" s="214"/>
    </row>
    <row r="90" spans="1:31" ht="15" x14ac:dyDescent="0.2">
      <c r="A90" s="220">
        <f t="shared" si="1"/>
        <v>84</v>
      </c>
      <c r="B90" s="227">
        <v>306</v>
      </c>
      <c r="C90" s="215">
        <v>44768</v>
      </c>
      <c r="D90" s="214"/>
      <c r="E90" s="214"/>
      <c r="F90" s="214"/>
      <c r="G90" s="214"/>
      <c r="H90" s="214"/>
      <c r="I90" s="214"/>
      <c r="J90" s="214"/>
      <c r="K90" s="217"/>
      <c r="L90" s="214"/>
      <c r="M90" s="214"/>
      <c r="N90" s="214"/>
      <c r="O90" s="214"/>
      <c r="P90" s="214"/>
      <c r="Q90" s="214"/>
      <c r="R90" s="214"/>
      <c r="S90" s="214"/>
      <c r="T90" s="214"/>
      <c r="U90" s="214"/>
      <c r="V90" s="214"/>
      <c r="W90" s="217" t="s">
        <v>258</v>
      </c>
      <c r="X90" s="214"/>
      <c r="Y90" s="214"/>
      <c r="Z90" s="214"/>
      <c r="AA90" s="214"/>
      <c r="AB90" s="214"/>
      <c r="AC90" s="214"/>
      <c r="AD90" s="217"/>
      <c r="AE90" s="214"/>
    </row>
    <row r="91" spans="1:31" ht="15" x14ac:dyDescent="0.2">
      <c r="A91" s="220">
        <f t="shared" si="1"/>
        <v>85</v>
      </c>
      <c r="B91" s="227">
        <v>307</v>
      </c>
      <c r="C91" s="215">
        <v>44770</v>
      </c>
      <c r="D91" s="214"/>
      <c r="E91" s="214"/>
      <c r="F91" s="214"/>
      <c r="G91" s="214"/>
      <c r="H91" s="214"/>
      <c r="I91" s="214"/>
      <c r="J91" s="214"/>
      <c r="K91" s="217" t="s">
        <v>258</v>
      </c>
      <c r="L91" s="214"/>
      <c r="M91" s="214"/>
      <c r="N91" s="214"/>
      <c r="O91" s="214"/>
      <c r="P91" s="214"/>
      <c r="Q91" s="214"/>
      <c r="R91" s="214"/>
      <c r="S91" s="214"/>
      <c r="T91" s="214"/>
      <c r="U91" s="214"/>
      <c r="V91" s="214"/>
      <c r="W91" s="217" t="s">
        <v>258</v>
      </c>
      <c r="X91" s="214"/>
      <c r="Y91" s="214"/>
      <c r="Z91" s="214"/>
      <c r="AA91" s="214"/>
      <c r="AB91" s="214"/>
      <c r="AC91" s="214"/>
      <c r="AD91" s="217" t="s">
        <v>258</v>
      </c>
      <c r="AE91" s="214"/>
    </row>
    <row r="92" spans="1:31" ht="15" x14ac:dyDescent="0.2">
      <c r="A92" s="220">
        <f t="shared" si="1"/>
        <v>86</v>
      </c>
      <c r="B92" s="227">
        <v>308</v>
      </c>
      <c r="C92" s="215">
        <v>44771</v>
      </c>
      <c r="D92" s="214"/>
      <c r="E92" s="214"/>
      <c r="F92" s="214"/>
      <c r="G92" s="214"/>
      <c r="H92" s="214"/>
      <c r="I92" s="214"/>
      <c r="J92" s="214"/>
      <c r="K92" s="217" t="s">
        <v>258</v>
      </c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7" t="s">
        <v>258</v>
      </c>
      <c r="X92" s="214"/>
      <c r="Y92" s="214"/>
      <c r="Z92" s="214"/>
      <c r="AA92" s="214"/>
      <c r="AB92" s="214"/>
      <c r="AC92" s="214"/>
      <c r="AD92" s="217" t="s">
        <v>258</v>
      </c>
      <c r="AE92" s="214"/>
    </row>
    <row r="93" spans="1:31" ht="15" x14ac:dyDescent="0.2">
      <c r="A93" s="220">
        <f t="shared" si="1"/>
        <v>87</v>
      </c>
      <c r="B93" s="227">
        <v>309</v>
      </c>
      <c r="C93" s="215">
        <v>44767</v>
      </c>
      <c r="D93" s="214"/>
      <c r="E93" s="214"/>
      <c r="F93" s="214"/>
      <c r="G93" s="214"/>
      <c r="H93" s="214"/>
      <c r="I93" s="214"/>
      <c r="J93" s="214"/>
      <c r="K93" s="217" t="s">
        <v>258</v>
      </c>
      <c r="L93" s="214"/>
      <c r="M93" s="214"/>
      <c r="N93" s="214"/>
      <c r="O93" s="214"/>
      <c r="P93" s="214"/>
      <c r="Q93" s="214"/>
      <c r="R93" s="214"/>
      <c r="S93" s="214"/>
      <c r="T93" s="214"/>
      <c r="U93" s="214"/>
      <c r="V93" s="214"/>
      <c r="W93" s="217" t="s">
        <v>258</v>
      </c>
      <c r="X93" s="214"/>
      <c r="Y93" s="214"/>
      <c r="Z93" s="214"/>
      <c r="AA93" s="214"/>
      <c r="AB93" s="214"/>
      <c r="AC93" s="214"/>
      <c r="AD93" s="217" t="s">
        <v>258</v>
      </c>
      <c r="AE93" s="214"/>
    </row>
    <row r="94" spans="1:31" ht="15" x14ac:dyDescent="0.2">
      <c r="A94" s="220">
        <f t="shared" si="1"/>
        <v>88</v>
      </c>
      <c r="B94" s="227">
        <v>310</v>
      </c>
      <c r="C94" s="215">
        <v>44774</v>
      </c>
      <c r="D94" s="214"/>
      <c r="E94" s="214"/>
      <c r="F94" s="214"/>
      <c r="G94" s="214"/>
      <c r="H94" s="214"/>
      <c r="I94" s="214"/>
      <c r="J94" s="214"/>
      <c r="K94" s="217" t="s">
        <v>258</v>
      </c>
      <c r="L94" s="214"/>
      <c r="M94" s="214"/>
      <c r="N94" s="214"/>
      <c r="O94" s="214"/>
      <c r="P94" s="214"/>
      <c r="Q94" s="214"/>
      <c r="R94" s="214"/>
      <c r="S94" s="214"/>
      <c r="T94" s="214"/>
      <c r="U94" s="214"/>
      <c r="V94" s="214"/>
      <c r="W94" s="217" t="s">
        <v>258</v>
      </c>
      <c r="X94" s="214"/>
      <c r="Y94" s="214"/>
      <c r="Z94" s="214"/>
      <c r="AA94" s="214"/>
      <c r="AB94" s="214"/>
      <c r="AC94" s="214"/>
      <c r="AD94" s="217" t="s">
        <v>258</v>
      </c>
      <c r="AE94" s="214"/>
    </row>
    <row r="95" spans="1:31" ht="15" x14ac:dyDescent="0.2">
      <c r="A95" s="220">
        <f t="shared" si="1"/>
        <v>89</v>
      </c>
      <c r="B95" s="227">
        <v>311</v>
      </c>
      <c r="C95" s="215">
        <v>44775</v>
      </c>
      <c r="D95" s="214"/>
      <c r="E95" s="214"/>
      <c r="F95" s="214"/>
      <c r="G95" s="214"/>
      <c r="H95" s="214"/>
      <c r="I95" s="214"/>
      <c r="J95" s="214"/>
      <c r="K95" s="217" t="s">
        <v>258</v>
      </c>
      <c r="L95" s="214"/>
      <c r="M95" s="214"/>
      <c r="N95" s="214"/>
      <c r="O95" s="214"/>
      <c r="P95" s="214"/>
      <c r="Q95" s="214"/>
      <c r="R95" s="214"/>
      <c r="S95" s="214"/>
      <c r="T95" s="214"/>
      <c r="U95" s="214"/>
      <c r="V95" s="214"/>
      <c r="W95" s="217" t="s">
        <v>258</v>
      </c>
      <c r="X95" s="214"/>
      <c r="Y95" s="214"/>
      <c r="Z95" s="214"/>
      <c r="AA95" s="214"/>
      <c r="AB95" s="214"/>
      <c r="AC95" s="214"/>
      <c r="AD95" s="217" t="s">
        <v>258</v>
      </c>
      <c r="AE95" s="214"/>
    </row>
    <row r="96" spans="1:31" ht="15" x14ac:dyDescent="0.2">
      <c r="A96" s="220">
        <f t="shared" si="1"/>
        <v>90</v>
      </c>
      <c r="B96" s="227">
        <v>312</v>
      </c>
      <c r="C96" s="215">
        <v>44776</v>
      </c>
      <c r="D96" s="214"/>
      <c r="E96" s="214"/>
      <c r="F96" s="214"/>
      <c r="G96" s="214"/>
      <c r="H96" s="214"/>
      <c r="I96" s="214"/>
      <c r="J96" s="214"/>
      <c r="K96" s="217" t="s">
        <v>258</v>
      </c>
      <c r="L96" s="214"/>
      <c r="M96" s="214"/>
      <c r="N96" s="214"/>
      <c r="O96" s="214"/>
      <c r="P96" s="214"/>
      <c r="Q96" s="214"/>
      <c r="R96" s="214"/>
      <c r="S96" s="214"/>
      <c r="T96" s="214"/>
      <c r="U96" s="214"/>
      <c r="V96" s="214"/>
      <c r="W96" s="217" t="s">
        <v>258</v>
      </c>
      <c r="X96" s="214"/>
      <c r="Y96" s="214"/>
      <c r="Z96" s="214"/>
      <c r="AA96" s="214"/>
      <c r="AB96" s="214"/>
      <c r="AC96" s="214"/>
      <c r="AD96" s="217" t="s">
        <v>258</v>
      </c>
      <c r="AE96" s="214"/>
    </row>
    <row r="97" spans="1:31" ht="15" x14ac:dyDescent="0.2">
      <c r="A97" s="220">
        <f t="shared" si="1"/>
        <v>91</v>
      </c>
      <c r="B97" s="227">
        <v>313</v>
      </c>
      <c r="C97" s="215">
        <v>44778</v>
      </c>
      <c r="D97" s="214"/>
      <c r="E97" s="214"/>
      <c r="F97" s="214"/>
      <c r="G97" s="214"/>
      <c r="H97" s="214"/>
      <c r="I97" s="214"/>
      <c r="J97" s="214"/>
      <c r="K97" s="217" t="s">
        <v>258</v>
      </c>
      <c r="L97" s="214"/>
      <c r="M97" s="214"/>
      <c r="N97" s="214"/>
      <c r="O97" s="214"/>
      <c r="P97" s="214"/>
      <c r="Q97" s="214"/>
      <c r="R97" s="214"/>
      <c r="S97" s="214"/>
      <c r="T97" s="214"/>
      <c r="U97" s="214"/>
      <c r="V97" s="214"/>
      <c r="W97" s="217" t="s">
        <v>258</v>
      </c>
      <c r="X97" s="214"/>
      <c r="Y97" s="214"/>
      <c r="Z97" s="214"/>
      <c r="AA97" s="214"/>
      <c r="AB97" s="214"/>
      <c r="AC97" s="214"/>
      <c r="AD97" s="217" t="s">
        <v>258</v>
      </c>
      <c r="AE97" s="214"/>
    </row>
    <row r="98" spans="1:31" ht="15" x14ac:dyDescent="0.2">
      <c r="A98" s="220">
        <f t="shared" si="1"/>
        <v>92</v>
      </c>
      <c r="B98" s="227">
        <v>314</v>
      </c>
      <c r="C98" s="215">
        <v>44781</v>
      </c>
      <c r="D98" s="214"/>
      <c r="E98" s="214"/>
      <c r="F98" s="214"/>
      <c r="G98" s="214"/>
      <c r="H98" s="214"/>
      <c r="I98" s="214"/>
      <c r="J98" s="214"/>
      <c r="K98" s="217" t="s">
        <v>258</v>
      </c>
      <c r="L98" s="214"/>
      <c r="M98" s="214"/>
      <c r="N98" s="214"/>
      <c r="O98" s="214"/>
      <c r="P98" s="214"/>
      <c r="Q98" s="214"/>
      <c r="R98" s="214"/>
      <c r="S98" s="214"/>
      <c r="T98" s="214"/>
      <c r="U98" s="214"/>
      <c r="V98" s="214"/>
      <c r="W98" s="217" t="s">
        <v>258</v>
      </c>
      <c r="X98" s="214"/>
      <c r="Y98" s="214"/>
      <c r="Z98" s="214"/>
      <c r="AA98" s="214"/>
      <c r="AB98" s="214"/>
      <c r="AC98" s="214"/>
      <c r="AD98" s="217" t="s">
        <v>258</v>
      </c>
      <c r="AE98" s="214"/>
    </row>
    <row r="99" spans="1:31" ht="15" x14ac:dyDescent="0.2">
      <c r="A99" s="220">
        <f t="shared" si="1"/>
        <v>93</v>
      </c>
      <c r="B99" s="227">
        <v>315</v>
      </c>
      <c r="C99" s="215">
        <v>44782</v>
      </c>
      <c r="D99" s="214"/>
      <c r="E99" s="214"/>
      <c r="F99" s="214"/>
      <c r="G99" s="214"/>
      <c r="H99" s="214"/>
      <c r="I99" s="214"/>
      <c r="J99" s="214"/>
      <c r="K99" s="217" t="s">
        <v>258</v>
      </c>
      <c r="L99" s="214"/>
      <c r="M99" s="214"/>
      <c r="N99" s="214"/>
      <c r="O99" s="214"/>
      <c r="P99" s="214"/>
      <c r="Q99" s="214"/>
      <c r="R99" s="214"/>
      <c r="S99" s="214"/>
      <c r="T99" s="214"/>
      <c r="U99" s="214"/>
      <c r="V99" s="214"/>
      <c r="W99" s="217" t="s">
        <v>258</v>
      </c>
      <c r="X99" s="214"/>
      <c r="Y99" s="214"/>
      <c r="Z99" s="214"/>
      <c r="AA99" s="214"/>
      <c r="AB99" s="214"/>
      <c r="AC99" s="214"/>
      <c r="AD99" s="217" t="s">
        <v>258</v>
      </c>
      <c r="AE99" s="214"/>
    </row>
    <row r="100" spans="1:31" ht="15" x14ac:dyDescent="0.2">
      <c r="A100" s="220">
        <f t="shared" si="1"/>
        <v>94</v>
      </c>
      <c r="B100" s="227">
        <v>316</v>
      </c>
      <c r="C100" s="215">
        <v>44782</v>
      </c>
      <c r="D100" s="214"/>
      <c r="E100" s="214"/>
      <c r="F100" s="214"/>
      <c r="G100" s="214"/>
      <c r="H100" s="214"/>
      <c r="I100" s="214"/>
      <c r="J100" s="214"/>
      <c r="K100" s="217"/>
      <c r="L100" s="214"/>
      <c r="M100" s="214"/>
      <c r="N100" s="214"/>
      <c r="O100" s="214"/>
      <c r="P100" s="214"/>
      <c r="Q100" s="214"/>
      <c r="R100" s="214"/>
      <c r="S100" s="214"/>
      <c r="T100" s="214"/>
      <c r="U100" s="214"/>
      <c r="V100" s="214"/>
      <c r="W100" s="217" t="s">
        <v>258</v>
      </c>
      <c r="X100" s="214"/>
      <c r="Y100" s="214"/>
      <c r="Z100" s="214"/>
      <c r="AA100" s="214"/>
      <c r="AB100" s="214"/>
      <c r="AC100" s="214"/>
      <c r="AD100" s="217"/>
      <c r="AE100" s="214"/>
    </row>
    <row r="101" spans="1:31" ht="15" x14ac:dyDescent="0.2">
      <c r="A101" s="220">
        <f t="shared" si="1"/>
        <v>95</v>
      </c>
      <c r="B101" s="227">
        <v>317</v>
      </c>
      <c r="C101" s="215">
        <v>44788</v>
      </c>
      <c r="D101" s="214"/>
      <c r="E101" s="214"/>
      <c r="F101" s="214"/>
      <c r="G101" s="214"/>
      <c r="H101" s="214"/>
      <c r="I101" s="214"/>
      <c r="J101" s="214"/>
      <c r="K101" s="217" t="s">
        <v>258</v>
      </c>
      <c r="L101" s="214"/>
      <c r="M101" s="214"/>
      <c r="N101" s="214"/>
      <c r="O101" s="214"/>
      <c r="P101" s="214"/>
      <c r="Q101" s="214"/>
      <c r="R101" s="214"/>
      <c r="S101" s="214"/>
      <c r="T101" s="214"/>
      <c r="U101" s="214"/>
      <c r="V101" s="214"/>
      <c r="W101" s="217" t="s">
        <v>258</v>
      </c>
      <c r="X101" s="214"/>
      <c r="Y101" s="214"/>
      <c r="Z101" s="214"/>
      <c r="AA101" s="214"/>
      <c r="AB101" s="214"/>
      <c r="AC101" s="214"/>
      <c r="AD101" s="217" t="s">
        <v>258</v>
      </c>
      <c r="AE101" s="214"/>
    </row>
    <row r="102" spans="1:31" ht="15" x14ac:dyDescent="0.2">
      <c r="A102" s="220">
        <f t="shared" si="1"/>
        <v>96</v>
      </c>
      <c r="B102" s="227">
        <v>318</v>
      </c>
      <c r="C102" s="215">
        <v>44790</v>
      </c>
      <c r="D102" s="214"/>
      <c r="E102" s="214"/>
      <c r="F102" s="214"/>
      <c r="G102" s="214"/>
      <c r="H102" s="214"/>
      <c r="I102" s="214"/>
      <c r="J102" s="214"/>
      <c r="K102" s="217" t="s">
        <v>258</v>
      </c>
      <c r="L102" s="214"/>
      <c r="M102" s="214"/>
      <c r="N102" s="214"/>
      <c r="O102" s="214"/>
      <c r="P102" s="214"/>
      <c r="Q102" s="214"/>
      <c r="R102" s="214"/>
      <c r="S102" s="214"/>
      <c r="T102" s="214"/>
      <c r="U102" s="214"/>
      <c r="V102" s="214"/>
      <c r="W102" s="217" t="s">
        <v>258</v>
      </c>
      <c r="X102" s="214"/>
      <c r="Y102" s="214"/>
      <c r="Z102" s="214"/>
      <c r="AA102" s="214"/>
      <c r="AB102" s="214"/>
      <c r="AC102" s="214"/>
      <c r="AD102" s="217" t="s">
        <v>258</v>
      </c>
      <c r="AE102" s="214"/>
    </row>
    <row r="103" spans="1:31" ht="15" x14ac:dyDescent="0.2">
      <c r="A103" s="220">
        <f t="shared" si="1"/>
        <v>97</v>
      </c>
      <c r="B103" s="227">
        <v>319</v>
      </c>
      <c r="C103" s="215">
        <v>44790</v>
      </c>
      <c r="D103" s="214"/>
      <c r="E103" s="214"/>
      <c r="F103" s="214"/>
      <c r="G103" s="214"/>
      <c r="H103" s="214"/>
      <c r="I103" s="214"/>
      <c r="J103" s="214"/>
      <c r="K103" s="217" t="s">
        <v>258</v>
      </c>
      <c r="L103" s="214"/>
      <c r="M103" s="214"/>
      <c r="N103" s="214"/>
      <c r="O103" s="214"/>
      <c r="P103" s="214"/>
      <c r="Q103" s="214"/>
      <c r="R103" s="214"/>
      <c r="S103" s="214"/>
      <c r="T103" s="214"/>
      <c r="U103" s="214"/>
      <c r="V103" s="214"/>
      <c r="W103" s="217" t="s">
        <v>258</v>
      </c>
      <c r="X103" s="214"/>
      <c r="Y103" s="214"/>
      <c r="Z103" s="214"/>
      <c r="AA103" s="214"/>
      <c r="AB103" s="214"/>
      <c r="AC103" s="214"/>
      <c r="AD103" s="217" t="s">
        <v>258</v>
      </c>
      <c r="AE103" s="214"/>
    </row>
    <row r="104" spans="1:31" ht="15" x14ac:dyDescent="0.2">
      <c r="A104" s="220">
        <f t="shared" si="1"/>
        <v>98</v>
      </c>
      <c r="B104" s="227">
        <v>320</v>
      </c>
      <c r="C104" s="215">
        <v>44792</v>
      </c>
      <c r="D104" s="214"/>
      <c r="E104" s="214"/>
      <c r="F104" s="214"/>
      <c r="G104" s="214"/>
      <c r="H104" s="214"/>
      <c r="I104" s="214"/>
      <c r="J104" s="214"/>
      <c r="K104" s="217" t="s">
        <v>258</v>
      </c>
      <c r="L104" s="214"/>
      <c r="M104" s="214"/>
      <c r="N104" s="214"/>
      <c r="O104" s="214"/>
      <c r="P104" s="214"/>
      <c r="Q104" s="214"/>
      <c r="R104" s="214"/>
      <c r="S104" s="214"/>
      <c r="T104" s="214"/>
      <c r="U104" s="214"/>
      <c r="V104" s="214"/>
      <c r="W104" s="217" t="s">
        <v>258</v>
      </c>
      <c r="X104" s="214"/>
      <c r="Y104" s="214"/>
      <c r="Z104" s="214"/>
      <c r="AA104" s="214"/>
      <c r="AB104" s="214"/>
      <c r="AC104" s="214"/>
      <c r="AD104" s="217" t="s">
        <v>258</v>
      </c>
      <c r="AE104" s="214"/>
    </row>
    <row r="105" spans="1:31" ht="15" x14ac:dyDescent="0.2">
      <c r="A105" s="220">
        <f t="shared" si="1"/>
        <v>99</v>
      </c>
      <c r="B105" s="227">
        <v>321</v>
      </c>
      <c r="C105" s="215">
        <v>44796</v>
      </c>
      <c r="D105" s="214"/>
      <c r="E105" s="214"/>
      <c r="F105" s="214"/>
      <c r="G105" s="214"/>
      <c r="H105" s="214"/>
      <c r="I105" s="214"/>
      <c r="J105" s="214"/>
      <c r="K105" s="217" t="s">
        <v>258</v>
      </c>
      <c r="L105" s="214"/>
      <c r="M105" s="214"/>
      <c r="N105" s="214"/>
      <c r="O105" s="214"/>
      <c r="P105" s="214"/>
      <c r="Q105" s="214"/>
      <c r="R105" s="214"/>
      <c r="S105" s="214"/>
      <c r="T105" s="214"/>
      <c r="U105" s="214"/>
      <c r="V105" s="214"/>
      <c r="W105" s="217" t="s">
        <v>258</v>
      </c>
      <c r="X105" s="214"/>
      <c r="Y105" s="214"/>
      <c r="Z105" s="214"/>
      <c r="AA105" s="214"/>
      <c r="AB105" s="214"/>
      <c r="AC105" s="214"/>
      <c r="AD105" s="217" t="s">
        <v>258</v>
      </c>
      <c r="AE105" s="214"/>
    </row>
    <row r="106" spans="1:31" ht="15" x14ac:dyDescent="0.2">
      <c r="A106" s="220">
        <f t="shared" si="1"/>
        <v>100</v>
      </c>
      <c r="B106" s="227">
        <v>322</v>
      </c>
      <c r="C106" s="215">
        <v>44796</v>
      </c>
      <c r="D106" s="214"/>
      <c r="E106" s="214"/>
      <c r="F106" s="214"/>
      <c r="G106" s="214"/>
      <c r="H106" s="214"/>
      <c r="I106" s="214"/>
      <c r="J106" s="214"/>
      <c r="K106" s="217" t="s">
        <v>258</v>
      </c>
      <c r="L106" s="214"/>
      <c r="M106" s="214"/>
      <c r="N106" s="214"/>
      <c r="O106" s="214"/>
      <c r="P106" s="214"/>
      <c r="Q106" s="214"/>
      <c r="R106" s="214"/>
      <c r="S106" s="214"/>
      <c r="T106" s="214"/>
      <c r="U106" s="214"/>
      <c r="V106" s="214"/>
      <c r="W106" s="217" t="s">
        <v>258</v>
      </c>
      <c r="X106" s="214"/>
      <c r="Y106" s="214"/>
      <c r="Z106" s="214"/>
      <c r="AA106" s="214"/>
      <c r="AB106" s="214"/>
      <c r="AC106" s="214"/>
      <c r="AD106" s="217" t="s">
        <v>258</v>
      </c>
      <c r="AE106" s="214"/>
    </row>
    <row r="107" spans="1:31" ht="15" x14ac:dyDescent="0.2">
      <c r="A107" s="220">
        <f t="shared" si="1"/>
        <v>101</v>
      </c>
      <c r="B107" s="227">
        <v>323</v>
      </c>
      <c r="C107" s="215">
        <v>44804</v>
      </c>
      <c r="D107" s="214"/>
      <c r="E107" s="214"/>
      <c r="F107" s="214"/>
      <c r="G107" s="214"/>
      <c r="H107" s="214"/>
      <c r="I107" s="214"/>
      <c r="J107" s="214"/>
      <c r="K107" s="217" t="s">
        <v>258</v>
      </c>
      <c r="L107" s="214"/>
      <c r="M107" s="214"/>
      <c r="N107" s="214"/>
      <c r="O107" s="214"/>
      <c r="P107" s="214"/>
      <c r="Q107" s="214"/>
      <c r="R107" s="214"/>
      <c r="S107" s="214"/>
      <c r="T107" s="214"/>
      <c r="U107" s="214"/>
      <c r="V107" s="214"/>
      <c r="W107" s="217" t="s">
        <v>258</v>
      </c>
      <c r="X107" s="214"/>
      <c r="Y107" s="214"/>
      <c r="Z107" s="214"/>
      <c r="AA107" s="214"/>
      <c r="AB107" s="214"/>
      <c r="AC107" s="214"/>
      <c r="AD107" s="217" t="s">
        <v>258</v>
      </c>
      <c r="AE107" s="214"/>
    </row>
    <row r="108" spans="1:31" ht="15" x14ac:dyDescent="0.2">
      <c r="A108" s="220">
        <f t="shared" si="1"/>
        <v>102</v>
      </c>
      <c r="B108" s="227">
        <v>324</v>
      </c>
      <c r="C108" s="215">
        <v>44809</v>
      </c>
      <c r="D108" s="214"/>
      <c r="E108" s="214"/>
      <c r="F108" s="214"/>
      <c r="G108" s="214"/>
      <c r="H108" s="214"/>
      <c r="I108" s="214"/>
      <c r="J108" s="214"/>
      <c r="K108" s="217" t="s">
        <v>258</v>
      </c>
      <c r="L108" s="214"/>
      <c r="M108" s="214"/>
      <c r="N108" s="214"/>
      <c r="O108" s="214"/>
      <c r="P108" s="214"/>
      <c r="Q108" s="214"/>
      <c r="R108" s="214"/>
      <c r="S108" s="214"/>
      <c r="T108" s="214"/>
      <c r="U108" s="214"/>
      <c r="V108" s="214"/>
      <c r="W108" s="217" t="s">
        <v>258</v>
      </c>
      <c r="X108" s="214"/>
      <c r="Y108" s="214"/>
      <c r="Z108" s="214"/>
      <c r="AA108" s="214"/>
      <c r="AB108" s="214"/>
      <c r="AC108" s="214"/>
      <c r="AD108" s="217" t="s">
        <v>258</v>
      </c>
      <c r="AE108" s="214"/>
    </row>
    <row r="109" spans="1:31" ht="15" x14ac:dyDescent="0.2">
      <c r="A109" s="220">
        <f t="shared" si="1"/>
        <v>103</v>
      </c>
      <c r="B109" s="227">
        <v>325</v>
      </c>
      <c r="C109" s="215">
        <v>44812</v>
      </c>
      <c r="D109" s="214"/>
      <c r="E109" s="214"/>
      <c r="F109" s="214"/>
      <c r="G109" s="214"/>
      <c r="H109" s="214"/>
      <c r="I109" s="214"/>
      <c r="J109" s="214"/>
      <c r="K109" s="217" t="s">
        <v>258</v>
      </c>
      <c r="L109" s="214"/>
      <c r="M109" s="214"/>
      <c r="N109" s="214"/>
      <c r="O109" s="214"/>
      <c r="P109" s="214"/>
      <c r="Q109" s="214"/>
      <c r="R109" s="214"/>
      <c r="S109" s="214"/>
      <c r="T109" s="214"/>
      <c r="U109" s="214"/>
      <c r="V109" s="214"/>
      <c r="W109" s="217" t="s">
        <v>258</v>
      </c>
      <c r="X109" s="214"/>
      <c r="Y109" s="214"/>
      <c r="Z109" s="214"/>
      <c r="AA109" s="214"/>
      <c r="AB109" s="214"/>
      <c r="AC109" s="214"/>
      <c r="AD109" s="217" t="s">
        <v>258</v>
      </c>
      <c r="AE109" s="217" t="s">
        <v>258</v>
      </c>
    </row>
    <row r="110" spans="1:31" ht="15" x14ac:dyDescent="0.2">
      <c r="A110" s="220">
        <f t="shared" si="1"/>
        <v>104</v>
      </c>
      <c r="B110" s="227">
        <v>326</v>
      </c>
      <c r="C110" s="215">
        <v>44813</v>
      </c>
      <c r="D110" s="214"/>
      <c r="E110" s="214"/>
      <c r="F110" s="214"/>
      <c r="G110" s="214"/>
      <c r="H110" s="214"/>
      <c r="I110" s="214"/>
      <c r="J110" s="214"/>
      <c r="K110" s="217"/>
      <c r="L110" s="214"/>
      <c r="M110" s="214"/>
      <c r="N110" s="214"/>
      <c r="O110" s="214"/>
      <c r="P110" s="214"/>
      <c r="Q110" s="214"/>
      <c r="R110" s="214"/>
      <c r="S110" s="214"/>
      <c r="T110" s="214"/>
      <c r="U110" s="214"/>
      <c r="V110" s="214"/>
      <c r="W110" s="217" t="s">
        <v>258</v>
      </c>
      <c r="X110" s="214"/>
      <c r="Y110" s="214"/>
      <c r="Z110" s="214"/>
      <c r="AA110" s="214"/>
      <c r="AB110" s="214"/>
      <c r="AC110" s="214"/>
      <c r="AD110" s="217"/>
      <c r="AE110" s="214"/>
    </row>
    <row r="111" spans="1:31" ht="15" x14ac:dyDescent="0.2">
      <c r="A111" s="220">
        <f t="shared" si="1"/>
        <v>105</v>
      </c>
      <c r="B111" s="227">
        <v>327</v>
      </c>
      <c r="C111" s="215">
        <v>44816</v>
      </c>
      <c r="D111" s="214"/>
      <c r="E111" s="214"/>
      <c r="F111" s="214"/>
      <c r="G111" s="214"/>
      <c r="H111" s="214"/>
      <c r="I111" s="214"/>
      <c r="J111" s="214"/>
      <c r="K111" s="217" t="s">
        <v>258</v>
      </c>
      <c r="L111" s="214"/>
      <c r="M111" s="214"/>
      <c r="N111" s="214"/>
      <c r="O111" s="214"/>
      <c r="P111" s="214"/>
      <c r="Q111" s="214"/>
      <c r="R111" s="214"/>
      <c r="S111" s="214"/>
      <c r="T111" s="214"/>
      <c r="U111" s="214"/>
      <c r="V111" s="214"/>
      <c r="W111" s="217" t="s">
        <v>258</v>
      </c>
      <c r="X111" s="214"/>
      <c r="Y111" s="214"/>
      <c r="Z111" s="214"/>
      <c r="AA111" s="214"/>
      <c r="AB111" s="214"/>
      <c r="AC111" s="214"/>
      <c r="AD111" s="217" t="s">
        <v>258</v>
      </c>
      <c r="AE111" s="214"/>
    </row>
    <row r="112" spans="1:31" ht="15" x14ac:dyDescent="0.2">
      <c r="A112" s="220">
        <f t="shared" si="1"/>
        <v>106</v>
      </c>
      <c r="B112" s="227">
        <v>328</v>
      </c>
      <c r="C112" s="215">
        <v>44818</v>
      </c>
      <c r="D112" s="214"/>
      <c r="E112" s="214"/>
      <c r="F112" s="214"/>
      <c r="G112" s="214"/>
      <c r="H112" s="214"/>
      <c r="I112" s="214"/>
      <c r="J112" s="214"/>
      <c r="K112" s="217" t="s">
        <v>258</v>
      </c>
      <c r="L112" s="214"/>
      <c r="M112" s="214"/>
      <c r="N112" s="214"/>
      <c r="O112" s="214"/>
      <c r="P112" s="214"/>
      <c r="Q112" s="214"/>
      <c r="R112" s="214"/>
      <c r="S112" s="214"/>
      <c r="T112" s="214"/>
      <c r="U112" s="214"/>
      <c r="V112" s="214"/>
      <c r="W112" s="217" t="s">
        <v>258</v>
      </c>
      <c r="X112" s="214"/>
      <c r="Y112" s="214"/>
      <c r="Z112" s="214"/>
      <c r="AA112" s="214"/>
      <c r="AB112" s="214"/>
      <c r="AC112" s="214"/>
      <c r="AD112" s="217" t="s">
        <v>258</v>
      </c>
      <c r="AE112" s="214"/>
    </row>
    <row r="113" spans="1:31" ht="15" x14ac:dyDescent="0.2">
      <c r="A113" s="220">
        <f t="shared" si="1"/>
        <v>107</v>
      </c>
      <c r="B113" s="227">
        <v>329</v>
      </c>
      <c r="C113" s="215">
        <v>44823</v>
      </c>
      <c r="D113" s="214"/>
      <c r="E113" s="214"/>
      <c r="F113" s="214"/>
      <c r="G113" s="214"/>
      <c r="H113" s="214"/>
      <c r="I113" s="214"/>
      <c r="J113" s="214"/>
      <c r="K113" s="217"/>
      <c r="L113" s="214"/>
      <c r="M113" s="214"/>
      <c r="N113" s="214"/>
      <c r="O113" s="214"/>
      <c r="P113" s="214"/>
      <c r="Q113" s="214"/>
      <c r="R113" s="214"/>
      <c r="S113" s="214"/>
      <c r="T113" s="214"/>
      <c r="U113" s="214"/>
      <c r="V113" s="214"/>
      <c r="W113" s="217" t="s">
        <v>258</v>
      </c>
      <c r="X113" s="214"/>
      <c r="Y113" s="214"/>
      <c r="Z113" s="214"/>
      <c r="AA113" s="214"/>
      <c r="AB113" s="214"/>
      <c r="AC113" s="214"/>
      <c r="AD113" s="217"/>
      <c r="AE113" s="214"/>
    </row>
    <row r="114" spans="1:31" ht="15" x14ac:dyDescent="0.2">
      <c r="A114" s="220">
        <f t="shared" si="1"/>
        <v>108</v>
      </c>
      <c r="B114" s="227">
        <v>330</v>
      </c>
      <c r="C114" s="215">
        <v>44846</v>
      </c>
      <c r="D114" s="214"/>
      <c r="E114" s="214"/>
      <c r="F114" s="214"/>
      <c r="G114" s="214"/>
      <c r="H114" s="214"/>
      <c r="I114" s="214"/>
      <c r="J114" s="214"/>
      <c r="K114" s="217" t="s">
        <v>258</v>
      </c>
      <c r="L114" s="214"/>
      <c r="M114" s="214"/>
      <c r="N114" s="214"/>
      <c r="O114" s="214"/>
      <c r="P114" s="214"/>
      <c r="Q114" s="214"/>
      <c r="R114" s="214"/>
      <c r="S114" s="214"/>
      <c r="T114" s="214"/>
      <c r="U114" s="214"/>
      <c r="V114" s="214"/>
      <c r="W114" s="217" t="s">
        <v>258</v>
      </c>
      <c r="X114" s="214"/>
      <c r="Y114" s="214"/>
      <c r="Z114" s="214"/>
      <c r="AA114" s="214"/>
      <c r="AB114" s="214"/>
      <c r="AC114" s="214"/>
      <c r="AD114" s="217" t="s">
        <v>258</v>
      </c>
      <c r="AE114" s="214"/>
    </row>
    <row r="115" spans="1:31" ht="15" x14ac:dyDescent="0.2">
      <c r="A115" s="220">
        <f t="shared" si="1"/>
        <v>109</v>
      </c>
      <c r="B115" s="227">
        <v>331</v>
      </c>
      <c r="C115" s="215">
        <v>44825</v>
      </c>
      <c r="D115" s="214"/>
      <c r="E115" s="214"/>
      <c r="F115" s="214"/>
      <c r="G115" s="214"/>
      <c r="H115" s="214"/>
      <c r="I115" s="214"/>
      <c r="J115" s="214"/>
      <c r="K115" s="217" t="s">
        <v>258</v>
      </c>
      <c r="L115" s="214"/>
      <c r="M115" s="214"/>
      <c r="N115" s="214"/>
      <c r="O115" s="214"/>
      <c r="P115" s="214"/>
      <c r="Q115" s="214"/>
      <c r="R115" s="214"/>
      <c r="S115" s="214"/>
      <c r="T115" s="214"/>
      <c r="U115" s="214"/>
      <c r="V115" s="214"/>
      <c r="W115" s="217" t="s">
        <v>258</v>
      </c>
      <c r="X115" s="214"/>
      <c r="Y115" s="214"/>
      <c r="Z115" s="214"/>
      <c r="AA115" s="214"/>
      <c r="AB115" s="214"/>
      <c r="AC115" s="214"/>
      <c r="AD115" s="217" t="s">
        <v>258</v>
      </c>
      <c r="AE115" s="214"/>
    </row>
    <row r="116" spans="1:31" ht="15" x14ac:dyDescent="0.2">
      <c r="A116" s="220">
        <f t="shared" si="1"/>
        <v>110</v>
      </c>
      <c r="B116" s="227">
        <v>332</v>
      </c>
      <c r="C116" s="215">
        <v>44840</v>
      </c>
      <c r="D116" s="214"/>
      <c r="E116" s="214"/>
      <c r="F116" s="214"/>
      <c r="G116" s="214"/>
      <c r="H116" s="214"/>
      <c r="I116" s="214"/>
      <c r="J116" s="214"/>
      <c r="K116" s="217" t="s">
        <v>258</v>
      </c>
      <c r="L116" s="214"/>
      <c r="M116" s="214"/>
      <c r="N116" s="214"/>
      <c r="O116" s="214"/>
      <c r="P116" s="214"/>
      <c r="Q116" s="214"/>
      <c r="R116" s="214"/>
      <c r="S116" s="214"/>
      <c r="T116" s="214"/>
      <c r="U116" s="214"/>
      <c r="V116" s="214"/>
      <c r="W116" s="217" t="s">
        <v>258</v>
      </c>
      <c r="X116" s="214"/>
      <c r="Y116" s="214"/>
      <c r="Z116" s="214"/>
      <c r="AA116" s="214"/>
      <c r="AB116" s="214"/>
      <c r="AC116" s="214"/>
      <c r="AD116" s="217" t="s">
        <v>258</v>
      </c>
      <c r="AE116" s="214"/>
    </row>
    <row r="117" spans="1:31" ht="15" x14ac:dyDescent="0.2">
      <c r="A117" s="220">
        <f t="shared" si="1"/>
        <v>111</v>
      </c>
      <c r="B117" s="227">
        <v>333</v>
      </c>
      <c r="C117" s="215">
        <v>44843</v>
      </c>
      <c r="D117" s="214"/>
      <c r="E117" s="214"/>
      <c r="F117" s="214"/>
      <c r="G117" s="214"/>
      <c r="H117" s="214"/>
      <c r="I117" s="214"/>
      <c r="J117" s="214"/>
      <c r="K117" s="217" t="s">
        <v>258</v>
      </c>
      <c r="L117" s="214"/>
      <c r="M117" s="214"/>
      <c r="N117" s="214"/>
      <c r="O117" s="214"/>
      <c r="P117" s="214"/>
      <c r="Q117" s="214"/>
      <c r="R117" s="214"/>
      <c r="S117" s="214"/>
      <c r="T117" s="214"/>
      <c r="U117" s="214"/>
      <c r="V117" s="214"/>
      <c r="W117" s="217" t="s">
        <v>258</v>
      </c>
      <c r="X117" s="214"/>
      <c r="Y117" s="214"/>
      <c r="Z117" s="214"/>
      <c r="AA117" s="214"/>
      <c r="AB117" s="214"/>
      <c r="AC117" s="214"/>
      <c r="AD117" s="217" t="s">
        <v>258</v>
      </c>
      <c r="AE117" s="214"/>
    </row>
    <row r="118" spans="1:31" ht="15" x14ac:dyDescent="0.2">
      <c r="A118" s="220">
        <f t="shared" si="1"/>
        <v>112</v>
      </c>
      <c r="B118" s="227">
        <v>334</v>
      </c>
      <c r="C118" s="215">
        <v>44853</v>
      </c>
      <c r="D118" s="214"/>
      <c r="E118" s="214"/>
      <c r="F118" s="214"/>
      <c r="G118" s="214"/>
      <c r="H118" s="214"/>
      <c r="I118" s="214"/>
      <c r="J118" s="214"/>
      <c r="K118" s="217" t="s">
        <v>258</v>
      </c>
      <c r="L118" s="214"/>
      <c r="M118" s="214"/>
      <c r="N118" s="214"/>
      <c r="O118" s="214"/>
      <c r="P118" s="214"/>
      <c r="Q118" s="214"/>
      <c r="R118" s="214"/>
      <c r="S118" s="214"/>
      <c r="T118" s="214"/>
      <c r="U118" s="214"/>
      <c r="V118" s="214"/>
      <c r="W118" s="217" t="s">
        <v>258</v>
      </c>
      <c r="X118" s="214"/>
      <c r="Y118" s="214"/>
      <c r="Z118" s="214"/>
      <c r="AA118" s="214"/>
      <c r="AB118" s="214"/>
      <c r="AC118" s="214"/>
      <c r="AD118" s="217" t="s">
        <v>258</v>
      </c>
      <c r="AE118" s="214"/>
    </row>
    <row r="119" spans="1:31" ht="15" x14ac:dyDescent="0.2">
      <c r="A119" s="220">
        <f t="shared" si="1"/>
        <v>113</v>
      </c>
      <c r="B119" s="227">
        <v>335</v>
      </c>
      <c r="C119" s="215">
        <v>44844</v>
      </c>
      <c r="D119" s="214"/>
      <c r="E119" s="214"/>
      <c r="F119" s="214"/>
      <c r="G119" s="214"/>
      <c r="H119" s="214"/>
      <c r="I119" s="214"/>
      <c r="J119" s="214"/>
      <c r="K119" s="217" t="s">
        <v>258</v>
      </c>
      <c r="L119" s="214"/>
      <c r="M119" s="214"/>
      <c r="N119" s="214"/>
      <c r="O119" s="214"/>
      <c r="P119" s="214"/>
      <c r="Q119" s="214"/>
      <c r="R119" s="214"/>
      <c r="S119" s="214"/>
      <c r="T119" s="214"/>
      <c r="U119" s="214"/>
      <c r="V119" s="214"/>
      <c r="W119" s="217" t="s">
        <v>258</v>
      </c>
      <c r="X119" s="214"/>
      <c r="Y119" s="214"/>
      <c r="Z119" s="214"/>
      <c r="AA119" s="214"/>
      <c r="AB119" s="214"/>
      <c r="AC119" s="214"/>
      <c r="AD119" s="217" t="s">
        <v>258</v>
      </c>
      <c r="AE119" s="214"/>
    </row>
    <row r="120" spans="1:31" ht="15" x14ac:dyDescent="0.2">
      <c r="A120" s="220">
        <f t="shared" si="1"/>
        <v>114</v>
      </c>
      <c r="B120" s="227">
        <v>336</v>
      </c>
      <c r="C120" s="215">
        <v>44864</v>
      </c>
      <c r="D120" s="214"/>
      <c r="E120" s="214"/>
      <c r="F120" s="214"/>
      <c r="G120" s="214"/>
      <c r="H120" s="214"/>
      <c r="I120" s="214"/>
      <c r="J120" s="214"/>
      <c r="K120" s="217" t="s">
        <v>258</v>
      </c>
      <c r="L120" s="214"/>
      <c r="M120" s="214"/>
      <c r="N120" s="214"/>
      <c r="O120" s="214"/>
      <c r="P120" s="214"/>
      <c r="Q120" s="214"/>
      <c r="R120" s="214"/>
      <c r="S120" s="214"/>
      <c r="T120" s="214"/>
      <c r="U120" s="214"/>
      <c r="V120" s="214"/>
      <c r="W120" s="217" t="s">
        <v>258</v>
      </c>
      <c r="X120" s="214"/>
      <c r="Y120" s="214"/>
      <c r="Z120" s="214"/>
      <c r="AA120" s="214"/>
      <c r="AB120" s="214"/>
      <c r="AC120" s="214"/>
      <c r="AD120" s="217" t="s">
        <v>258</v>
      </c>
      <c r="AE120" s="214"/>
    </row>
    <row r="121" spans="1:31" ht="15" x14ac:dyDescent="0.2">
      <c r="A121" s="220">
        <f t="shared" si="1"/>
        <v>115</v>
      </c>
      <c r="B121" s="227">
        <v>337</v>
      </c>
      <c r="C121" s="215">
        <v>44866</v>
      </c>
      <c r="D121" s="214"/>
      <c r="E121" s="214"/>
      <c r="F121" s="214"/>
      <c r="G121" s="214"/>
      <c r="H121" s="214"/>
      <c r="I121" s="214"/>
      <c r="J121" s="214"/>
      <c r="K121" s="217" t="s">
        <v>258</v>
      </c>
      <c r="L121" s="214"/>
      <c r="M121" s="214"/>
      <c r="N121" s="214"/>
      <c r="O121" s="214"/>
      <c r="P121" s="214"/>
      <c r="Q121" s="214"/>
      <c r="R121" s="214"/>
      <c r="S121" s="214"/>
      <c r="T121" s="214"/>
      <c r="U121" s="214"/>
      <c r="V121" s="214"/>
      <c r="W121" s="217" t="s">
        <v>258</v>
      </c>
      <c r="X121" s="214"/>
      <c r="Y121" s="214"/>
      <c r="Z121" s="214"/>
      <c r="AA121" s="214"/>
      <c r="AB121" s="214"/>
      <c r="AC121" s="214"/>
      <c r="AD121" s="217" t="s">
        <v>258</v>
      </c>
      <c r="AE121" s="214"/>
    </row>
    <row r="122" spans="1:31" ht="15" x14ac:dyDescent="0.2">
      <c r="A122" s="220">
        <f t="shared" si="1"/>
        <v>116</v>
      </c>
      <c r="B122" s="227">
        <v>338</v>
      </c>
      <c r="C122" s="215">
        <v>44868</v>
      </c>
      <c r="D122" s="214"/>
      <c r="E122" s="214"/>
      <c r="F122" s="214"/>
      <c r="G122" s="214"/>
      <c r="H122" s="214"/>
      <c r="I122" s="214"/>
      <c r="J122" s="214"/>
      <c r="K122" s="217" t="s">
        <v>258</v>
      </c>
      <c r="L122" s="214"/>
      <c r="M122" s="214"/>
      <c r="N122" s="214"/>
      <c r="O122" s="214"/>
      <c r="P122" s="214"/>
      <c r="Q122" s="214"/>
      <c r="R122" s="214"/>
      <c r="S122" s="214"/>
      <c r="T122" s="214"/>
      <c r="U122" s="214"/>
      <c r="V122" s="214"/>
      <c r="W122" s="217" t="s">
        <v>258</v>
      </c>
      <c r="X122" s="214"/>
      <c r="Y122" s="214"/>
      <c r="Z122" s="214"/>
      <c r="AA122" s="214"/>
      <c r="AB122" s="214"/>
      <c r="AC122" s="214"/>
      <c r="AD122" s="217" t="s">
        <v>258</v>
      </c>
      <c r="AE122" s="214"/>
    </row>
    <row r="123" spans="1:31" ht="15" x14ac:dyDescent="0.2">
      <c r="A123" s="220">
        <f t="shared" si="1"/>
        <v>117</v>
      </c>
      <c r="B123" s="227">
        <v>339</v>
      </c>
      <c r="C123" s="215">
        <v>44875</v>
      </c>
      <c r="D123" s="214"/>
      <c r="E123" s="214"/>
      <c r="F123" s="214"/>
      <c r="G123" s="214"/>
      <c r="H123" s="214"/>
      <c r="I123" s="214"/>
      <c r="J123" s="214"/>
      <c r="K123" s="217" t="s">
        <v>258</v>
      </c>
      <c r="L123" s="214"/>
      <c r="M123" s="214"/>
      <c r="N123" s="214"/>
      <c r="O123" s="214"/>
      <c r="P123" s="214"/>
      <c r="Q123" s="214"/>
      <c r="R123" s="214"/>
      <c r="S123" s="214"/>
      <c r="T123" s="214"/>
      <c r="U123" s="214"/>
      <c r="V123" s="214"/>
      <c r="W123" s="217" t="s">
        <v>258</v>
      </c>
      <c r="X123" s="214"/>
      <c r="Y123" s="214"/>
      <c r="Z123" s="214"/>
      <c r="AA123" s="214"/>
      <c r="AB123" s="214"/>
      <c r="AC123" s="214"/>
      <c r="AD123" s="217" t="s">
        <v>258</v>
      </c>
      <c r="AE123" s="214"/>
    </row>
    <row r="124" spans="1:31" ht="15" x14ac:dyDescent="0.2">
      <c r="A124" s="220">
        <f t="shared" si="1"/>
        <v>118</v>
      </c>
      <c r="B124" s="227">
        <v>340</v>
      </c>
      <c r="C124" s="215">
        <v>44876</v>
      </c>
      <c r="D124" s="214"/>
      <c r="E124" s="214"/>
      <c r="F124" s="214"/>
      <c r="G124" s="214"/>
      <c r="H124" s="214"/>
      <c r="I124" s="214"/>
      <c r="J124" s="214"/>
      <c r="K124" s="217" t="s">
        <v>258</v>
      </c>
      <c r="L124" s="214"/>
      <c r="M124" s="214"/>
      <c r="N124" s="214"/>
      <c r="O124" s="214"/>
      <c r="P124" s="214"/>
      <c r="Q124" s="214"/>
      <c r="R124" s="214"/>
      <c r="S124" s="214"/>
      <c r="T124" s="214"/>
      <c r="U124" s="214"/>
      <c r="V124" s="214"/>
      <c r="W124" s="217" t="s">
        <v>258</v>
      </c>
      <c r="X124" s="214"/>
      <c r="Y124" s="214"/>
      <c r="Z124" s="214"/>
      <c r="AA124" s="214"/>
      <c r="AB124" s="214"/>
      <c r="AC124" s="214"/>
      <c r="AD124" s="217" t="s">
        <v>258</v>
      </c>
      <c r="AE124" s="214"/>
    </row>
    <row r="125" spans="1:31" ht="15" x14ac:dyDescent="0.2">
      <c r="A125" s="220">
        <f t="shared" si="1"/>
        <v>119</v>
      </c>
      <c r="B125" s="227">
        <v>341</v>
      </c>
      <c r="C125" s="215">
        <v>44878</v>
      </c>
      <c r="D125" s="214"/>
      <c r="E125" s="214"/>
      <c r="F125" s="214"/>
      <c r="G125" s="214"/>
      <c r="H125" s="214"/>
      <c r="I125" s="214"/>
      <c r="J125" s="214"/>
      <c r="K125" s="217" t="s">
        <v>258</v>
      </c>
      <c r="L125" s="214"/>
      <c r="M125" s="214"/>
      <c r="N125" s="214"/>
      <c r="O125" s="214"/>
      <c r="P125" s="214"/>
      <c r="Q125" s="214"/>
      <c r="R125" s="214"/>
      <c r="S125" s="214"/>
      <c r="T125" s="214"/>
      <c r="U125" s="214"/>
      <c r="V125" s="214"/>
      <c r="W125" s="217" t="s">
        <v>258</v>
      </c>
      <c r="X125" s="214"/>
      <c r="Y125" s="214"/>
      <c r="Z125" s="214"/>
      <c r="AA125" s="214"/>
      <c r="AB125" s="214"/>
      <c r="AC125" s="214"/>
      <c r="AD125" s="217" t="s">
        <v>258</v>
      </c>
      <c r="AE125" s="214"/>
    </row>
    <row r="126" spans="1:31" ht="15" x14ac:dyDescent="0.2">
      <c r="A126" s="220">
        <f t="shared" si="1"/>
        <v>120</v>
      </c>
      <c r="B126" s="227">
        <v>342</v>
      </c>
      <c r="C126" s="215">
        <v>44880</v>
      </c>
      <c r="D126" s="214"/>
      <c r="E126" s="214"/>
      <c r="F126" s="214"/>
      <c r="G126" s="214"/>
      <c r="H126" s="214"/>
      <c r="I126" s="214"/>
      <c r="J126" s="214"/>
      <c r="K126" s="217" t="s">
        <v>258</v>
      </c>
      <c r="L126" s="214"/>
      <c r="M126" s="214"/>
      <c r="N126" s="214"/>
      <c r="O126" s="214"/>
      <c r="P126" s="214"/>
      <c r="Q126" s="214"/>
      <c r="R126" s="214"/>
      <c r="S126" s="214"/>
      <c r="T126" s="214"/>
      <c r="U126" s="214"/>
      <c r="V126" s="214"/>
      <c r="W126" s="217" t="s">
        <v>258</v>
      </c>
      <c r="X126" s="214"/>
      <c r="Y126" s="214"/>
      <c r="Z126" s="214"/>
      <c r="AA126" s="214"/>
      <c r="AB126" s="214"/>
      <c r="AC126" s="214"/>
      <c r="AD126" s="217" t="s">
        <v>258</v>
      </c>
      <c r="AE126" s="214"/>
    </row>
    <row r="127" spans="1:31" ht="15" x14ac:dyDescent="0.2">
      <c r="A127" s="220">
        <f t="shared" si="1"/>
        <v>121</v>
      </c>
      <c r="B127" s="227">
        <v>343</v>
      </c>
      <c r="C127" s="215">
        <v>44895</v>
      </c>
      <c r="D127" s="214"/>
      <c r="E127" s="214"/>
      <c r="F127" s="214"/>
      <c r="G127" s="214"/>
      <c r="H127" s="214"/>
      <c r="I127" s="214"/>
      <c r="J127" s="214"/>
      <c r="K127" s="217" t="s">
        <v>258</v>
      </c>
      <c r="L127" s="214"/>
      <c r="M127" s="214"/>
      <c r="N127" s="214"/>
      <c r="O127" s="214"/>
      <c r="P127" s="214"/>
      <c r="Q127" s="214"/>
      <c r="R127" s="214"/>
      <c r="S127" s="214"/>
      <c r="T127" s="214"/>
      <c r="U127" s="214"/>
      <c r="V127" s="214"/>
      <c r="W127" s="217" t="s">
        <v>258</v>
      </c>
      <c r="X127" s="214"/>
      <c r="Y127" s="214"/>
      <c r="Z127" s="214"/>
      <c r="AA127" s="214"/>
      <c r="AB127" s="214"/>
      <c r="AC127" s="214"/>
      <c r="AD127" s="217" t="s">
        <v>258</v>
      </c>
      <c r="AE127" s="214"/>
    </row>
    <row r="128" spans="1:31" ht="15" x14ac:dyDescent="0.2">
      <c r="A128" s="220">
        <f t="shared" si="1"/>
        <v>122</v>
      </c>
      <c r="B128" s="227">
        <v>344</v>
      </c>
      <c r="C128" s="215">
        <v>44896</v>
      </c>
      <c r="D128" s="214"/>
      <c r="E128" s="217" t="s">
        <v>258</v>
      </c>
      <c r="F128" s="214"/>
      <c r="G128" s="214"/>
      <c r="H128" s="214"/>
      <c r="I128" s="214"/>
      <c r="J128" s="217" t="s">
        <v>258</v>
      </c>
      <c r="K128" s="217"/>
      <c r="L128" s="214"/>
      <c r="M128" s="214"/>
      <c r="N128" s="214"/>
      <c r="O128" s="214"/>
      <c r="P128" s="214"/>
      <c r="Q128" s="214"/>
      <c r="R128" s="214"/>
      <c r="S128" s="214"/>
      <c r="T128" s="214"/>
      <c r="U128" s="214"/>
      <c r="V128" s="214"/>
      <c r="W128" s="217"/>
      <c r="X128" s="217" t="s">
        <v>258</v>
      </c>
      <c r="Y128" s="214"/>
      <c r="Z128" s="214"/>
      <c r="AA128" s="214"/>
      <c r="AB128" s="214"/>
      <c r="AC128" s="214"/>
      <c r="AD128" s="217" t="s">
        <v>258</v>
      </c>
      <c r="AE128" s="214"/>
    </row>
    <row r="129" spans="1:31" ht="15" x14ac:dyDescent="0.2">
      <c r="A129" s="220">
        <f t="shared" si="1"/>
        <v>123</v>
      </c>
      <c r="B129" s="227">
        <v>345</v>
      </c>
      <c r="C129" s="215">
        <v>44896</v>
      </c>
      <c r="D129" s="214"/>
      <c r="E129" s="217" t="s">
        <v>258</v>
      </c>
      <c r="F129" s="214"/>
      <c r="G129" s="214"/>
      <c r="H129" s="214"/>
      <c r="I129" s="214"/>
      <c r="J129" s="217" t="s">
        <v>258</v>
      </c>
      <c r="K129" s="217"/>
      <c r="L129" s="214"/>
      <c r="M129" s="214"/>
      <c r="N129" s="214"/>
      <c r="O129" s="214"/>
      <c r="P129" s="214"/>
      <c r="Q129" s="214"/>
      <c r="R129" s="214"/>
      <c r="S129" s="214"/>
      <c r="T129" s="214"/>
      <c r="U129" s="214"/>
      <c r="V129" s="214"/>
      <c r="W129" s="217"/>
      <c r="X129" s="217" t="s">
        <v>258</v>
      </c>
      <c r="Y129" s="214"/>
      <c r="Z129" s="214"/>
      <c r="AA129" s="214"/>
      <c r="AB129" s="214"/>
      <c r="AC129" s="214"/>
      <c r="AD129" s="217" t="s">
        <v>258</v>
      </c>
      <c r="AE129" s="214"/>
    </row>
    <row r="130" spans="1:31" ht="15" x14ac:dyDescent="0.2">
      <c r="A130" s="220">
        <f t="shared" si="1"/>
        <v>124</v>
      </c>
      <c r="B130" s="227">
        <v>346</v>
      </c>
      <c r="C130" s="215">
        <v>44896</v>
      </c>
      <c r="D130" s="214"/>
      <c r="E130" s="217" t="s">
        <v>258</v>
      </c>
      <c r="F130" s="214"/>
      <c r="G130" s="214"/>
      <c r="H130" s="214"/>
      <c r="I130" s="214"/>
      <c r="J130" s="217" t="s">
        <v>258</v>
      </c>
      <c r="K130" s="217"/>
      <c r="L130" s="214"/>
      <c r="M130" s="214"/>
      <c r="N130" s="214"/>
      <c r="O130" s="214"/>
      <c r="P130" s="214"/>
      <c r="Q130" s="214"/>
      <c r="R130" s="214"/>
      <c r="S130" s="214"/>
      <c r="T130" s="214"/>
      <c r="U130" s="214"/>
      <c r="V130" s="214"/>
      <c r="W130" s="217"/>
      <c r="X130" s="217" t="s">
        <v>258</v>
      </c>
      <c r="Y130" s="214"/>
      <c r="Z130" s="214"/>
      <c r="AA130" s="214"/>
      <c r="AB130" s="214"/>
      <c r="AC130" s="214"/>
      <c r="AD130" s="217" t="s">
        <v>258</v>
      </c>
      <c r="AE130" s="214"/>
    </row>
    <row r="131" spans="1:31" ht="15" x14ac:dyDescent="0.2">
      <c r="A131" s="220">
        <f t="shared" si="1"/>
        <v>125</v>
      </c>
      <c r="B131" s="227">
        <v>347</v>
      </c>
      <c r="C131" s="215">
        <v>44897</v>
      </c>
      <c r="D131" s="214"/>
      <c r="E131" s="214"/>
      <c r="F131" s="214"/>
      <c r="G131" s="214"/>
      <c r="H131" s="214"/>
      <c r="I131" s="214"/>
      <c r="J131" s="214"/>
      <c r="K131" s="217"/>
      <c r="L131" s="214"/>
      <c r="M131" s="214"/>
      <c r="N131" s="214"/>
      <c r="O131" s="214"/>
      <c r="P131" s="214"/>
      <c r="Q131" s="214"/>
      <c r="R131" s="214"/>
      <c r="S131" s="214"/>
      <c r="T131" s="214"/>
      <c r="U131" s="214"/>
      <c r="V131" s="214"/>
      <c r="W131" s="217" t="s">
        <v>258</v>
      </c>
      <c r="X131" s="214"/>
      <c r="Y131" s="214"/>
      <c r="Z131" s="214"/>
      <c r="AA131" s="214"/>
      <c r="AB131" s="214"/>
      <c r="AC131" s="214"/>
      <c r="AD131" s="217"/>
      <c r="AE131" s="217" t="s">
        <v>258</v>
      </c>
    </row>
    <row r="132" spans="1:31" ht="15" x14ac:dyDescent="0.2">
      <c r="A132" s="220">
        <f t="shared" si="1"/>
        <v>126</v>
      </c>
      <c r="B132" s="227">
        <v>348</v>
      </c>
      <c r="C132" s="215">
        <v>44916</v>
      </c>
      <c r="D132" s="214"/>
      <c r="E132" s="214"/>
      <c r="F132" s="214"/>
      <c r="G132" s="214"/>
      <c r="H132" s="214"/>
      <c r="I132" s="214"/>
      <c r="J132" s="214"/>
      <c r="K132" s="217"/>
      <c r="L132" s="214"/>
      <c r="M132" s="214"/>
      <c r="N132" s="214"/>
      <c r="O132" s="214"/>
      <c r="P132" s="214"/>
      <c r="Q132" s="214"/>
      <c r="R132" s="214"/>
      <c r="S132" s="214"/>
      <c r="T132" s="214"/>
      <c r="U132" s="214"/>
      <c r="V132" s="214"/>
      <c r="W132" s="217" t="s">
        <v>258</v>
      </c>
      <c r="X132" s="214"/>
      <c r="Y132" s="214"/>
      <c r="Z132" s="214"/>
      <c r="AA132" s="214"/>
      <c r="AB132" s="214"/>
      <c r="AC132" s="214"/>
      <c r="AD132" s="217"/>
      <c r="AE132" s="214"/>
    </row>
  </sheetData>
  <mergeCells count="11">
    <mergeCell ref="AD4:AE4"/>
    <mergeCell ref="A2:AE2"/>
    <mergeCell ref="A4:A5"/>
    <mergeCell ref="B4:B5"/>
    <mergeCell ref="C4:C5"/>
    <mergeCell ref="D4:D5"/>
    <mergeCell ref="E4:I4"/>
    <mergeCell ref="J4:O4"/>
    <mergeCell ref="P4:V4"/>
    <mergeCell ref="W4:Z4"/>
    <mergeCell ref="AA4:AC4"/>
  </mergeCells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AE10"/>
  <sheetViews>
    <sheetView view="pageBreakPreview" topLeftCell="B1" zoomScale="70" zoomScaleSheetLayoutView="70" workbookViewId="0">
      <selection activeCell="P12" sqref="P12"/>
    </sheetView>
  </sheetViews>
  <sheetFormatPr defaultRowHeight="15.75" x14ac:dyDescent="0.25"/>
  <cols>
    <col min="2" max="3" width="10.25" customWidth="1"/>
    <col min="4" max="4" width="11.375" customWidth="1"/>
    <col min="5" max="5" width="10.75" customWidth="1"/>
    <col min="6" max="6" width="12" customWidth="1"/>
    <col min="7" max="7" width="10.125" customWidth="1"/>
    <col min="8" max="8" width="11.5" customWidth="1"/>
    <col min="10" max="10" width="13" customWidth="1"/>
    <col min="11" max="11" width="14.875" customWidth="1"/>
    <col min="12" max="12" width="12.875" customWidth="1"/>
    <col min="13" max="13" width="12.5" customWidth="1"/>
    <col min="14" max="14" width="13" customWidth="1"/>
    <col min="21" max="21" width="13.875" customWidth="1"/>
    <col min="24" max="24" width="14.875" customWidth="1"/>
    <col min="25" max="25" width="11.125" customWidth="1"/>
    <col min="27" max="27" width="15.25" customWidth="1"/>
    <col min="28" max="28" width="15.5" customWidth="1"/>
    <col min="29" max="29" width="12.125" customWidth="1"/>
    <col min="30" max="30" width="12" customWidth="1"/>
    <col min="31" max="31" width="12.625" customWidth="1"/>
  </cols>
  <sheetData>
    <row r="5" spans="1:31" ht="16.5" thickBot="1" x14ac:dyDescent="0.3">
      <c r="A5" s="311" t="s">
        <v>141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1"/>
      <c r="AD5" s="311"/>
      <c r="AE5" s="311"/>
    </row>
    <row r="6" spans="1:31" ht="38.25" customHeight="1" thickBot="1" x14ac:dyDescent="0.3">
      <c r="A6" s="312" t="s">
        <v>0</v>
      </c>
      <c r="B6" s="312" t="s">
        <v>17</v>
      </c>
      <c r="C6" s="312" t="s">
        <v>18</v>
      </c>
      <c r="D6" s="312" t="s">
        <v>19</v>
      </c>
      <c r="E6" s="277" t="s">
        <v>20</v>
      </c>
      <c r="F6" s="279"/>
      <c r="G6" s="279"/>
      <c r="H6" s="279"/>
      <c r="I6" s="278"/>
      <c r="J6" s="277" t="s">
        <v>21</v>
      </c>
      <c r="K6" s="279"/>
      <c r="L6" s="279"/>
      <c r="M6" s="279"/>
      <c r="N6" s="279"/>
      <c r="O6" s="278"/>
      <c r="P6" s="277" t="s">
        <v>22</v>
      </c>
      <c r="Q6" s="279"/>
      <c r="R6" s="279"/>
      <c r="S6" s="279"/>
      <c r="T6" s="279"/>
      <c r="U6" s="279"/>
      <c r="V6" s="278"/>
      <c r="W6" s="277" t="s">
        <v>23</v>
      </c>
      <c r="X6" s="279"/>
      <c r="Y6" s="279"/>
      <c r="Z6" s="278"/>
      <c r="AA6" s="277" t="s">
        <v>24</v>
      </c>
      <c r="AB6" s="279"/>
      <c r="AC6" s="278"/>
      <c r="AD6" s="277" t="s">
        <v>25</v>
      </c>
      <c r="AE6" s="278"/>
    </row>
    <row r="7" spans="1:31" ht="102" customHeight="1" thickBot="1" x14ac:dyDescent="0.3">
      <c r="A7" s="313"/>
      <c r="B7" s="313"/>
      <c r="C7" s="313"/>
      <c r="D7" s="313"/>
      <c r="E7" s="4" t="s">
        <v>26</v>
      </c>
      <c r="F7" s="4" t="s">
        <v>27</v>
      </c>
      <c r="G7" s="4" t="s">
        <v>28</v>
      </c>
      <c r="H7" s="4" t="s">
        <v>29</v>
      </c>
      <c r="I7" s="4" t="s">
        <v>30</v>
      </c>
      <c r="J7" s="4" t="s">
        <v>31</v>
      </c>
      <c r="K7" s="4" t="s">
        <v>32</v>
      </c>
      <c r="L7" s="4" t="s">
        <v>33</v>
      </c>
      <c r="M7" s="4" t="s">
        <v>34</v>
      </c>
      <c r="N7" s="4" t="s">
        <v>35</v>
      </c>
      <c r="O7" s="4" t="s">
        <v>30</v>
      </c>
      <c r="P7" s="4" t="s">
        <v>36</v>
      </c>
      <c r="Q7" s="4" t="s">
        <v>37</v>
      </c>
      <c r="R7" s="4" t="s">
        <v>32</v>
      </c>
      <c r="S7" s="4" t="s">
        <v>33</v>
      </c>
      <c r="T7" s="4" t="s">
        <v>34</v>
      </c>
      <c r="U7" s="4" t="s">
        <v>35</v>
      </c>
      <c r="V7" s="4" t="s">
        <v>30</v>
      </c>
      <c r="W7" s="4" t="s">
        <v>38</v>
      </c>
      <c r="X7" s="4" t="s">
        <v>39</v>
      </c>
      <c r="Y7" s="4" t="s">
        <v>40</v>
      </c>
      <c r="Z7" s="4" t="s">
        <v>30</v>
      </c>
      <c r="AA7" s="4" t="s">
        <v>41</v>
      </c>
      <c r="AB7" s="4" t="s">
        <v>42</v>
      </c>
      <c r="AC7" s="4" t="s">
        <v>43</v>
      </c>
      <c r="AD7" s="4" t="s">
        <v>44</v>
      </c>
      <c r="AE7" s="4" t="s">
        <v>45</v>
      </c>
    </row>
    <row r="8" spans="1:31" ht="16.5" thickBot="1" x14ac:dyDescent="0.3">
      <c r="A8" s="2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4">
        <v>13</v>
      </c>
      <c r="N8" s="4">
        <v>14</v>
      </c>
      <c r="O8" s="4">
        <v>15</v>
      </c>
      <c r="P8" s="4">
        <v>16</v>
      </c>
      <c r="Q8" s="4">
        <v>17</v>
      </c>
      <c r="R8" s="4">
        <v>18</v>
      </c>
      <c r="S8" s="4">
        <v>19</v>
      </c>
      <c r="T8" s="4">
        <v>20</v>
      </c>
      <c r="U8" s="4">
        <v>21</v>
      </c>
      <c r="V8" s="4">
        <v>22</v>
      </c>
      <c r="W8" s="4">
        <v>23</v>
      </c>
      <c r="X8" s="4">
        <v>24</v>
      </c>
      <c r="Y8" s="4">
        <v>25</v>
      </c>
      <c r="Z8" s="4">
        <v>26</v>
      </c>
      <c r="AA8" s="4">
        <v>27</v>
      </c>
      <c r="AB8" s="4">
        <v>28</v>
      </c>
      <c r="AC8" s="4">
        <v>29</v>
      </c>
      <c r="AD8" s="4">
        <v>30</v>
      </c>
      <c r="AE8" s="4">
        <v>31</v>
      </c>
    </row>
    <row r="9" spans="1:31" ht="16.5" thickBot="1" x14ac:dyDescent="0.3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6.5" thickBot="1" x14ac:dyDescent="0.3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</sheetData>
  <mergeCells count="11">
    <mergeCell ref="P6:V6"/>
    <mergeCell ref="W6:Z6"/>
    <mergeCell ref="AA6:AC6"/>
    <mergeCell ref="AD6:AE6"/>
    <mergeCell ref="A5:AE5"/>
    <mergeCell ref="A6:A7"/>
    <mergeCell ref="B6:B7"/>
    <mergeCell ref="C6:C7"/>
    <mergeCell ref="D6:D7"/>
    <mergeCell ref="E6:I6"/>
    <mergeCell ref="J6:O6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view="pageBreakPreview" zoomScaleSheetLayoutView="100" workbookViewId="0">
      <selection activeCell="O11" sqref="O11"/>
    </sheetView>
  </sheetViews>
  <sheetFormatPr defaultColWidth="9" defaultRowHeight="15" x14ac:dyDescent="0.25"/>
  <cols>
    <col min="1" max="1" width="3.875" style="21" customWidth="1"/>
    <col min="2" max="2" width="27.875" style="21" customWidth="1"/>
    <col min="3" max="3" width="14" style="21" customWidth="1"/>
    <col min="4" max="4" width="11.875" style="21" customWidth="1"/>
    <col min="5" max="5" width="12.75" style="21" customWidth="1"/>
    <col min="6" max="6" width="15.125" style="21" customWidth="1"/>
    <col min="7" max="7" width="14.75" style="21" customWidth="1"/>
    <col min="8" max="8" width="16.125" style="21" customWidth="1"/>
    <col min="9" max="16384" width="9" style="21"/>
  </cols>
  <sheetData>
    <row r="2" spans="2:8" ht="113.25" customHeight="1" x14ac:dyDescent="0.25">
      <c r="B2" s="229" t="s">
        <v>181</v>
      </c>
      <c r="C2" s="229"/>
      <c r="D2" s="229"/>
      <c r="E2" s="229"/>
      <c r="F2" s="229"/>
      <c r="G2" s="111"/>
      <c r="H2" s="111"/>
    </row>
    <row r="3" spans="2:8" ht="27.75" customHeight="1" thickBot="1" x14ac:dyDescent="0.3"/>
    <row r="4" spans="2:8" ht="39.75" customHeight="1" thickBot="1" x14ac:dyDescent="0.3">
      <c r="B4" s="101" t="s">
        <v>165</v>
      </c>
      <c r="C4" s="102" t="s">
        <v>202</v>
      </c>
      <c r="D4" s="97">
        <v>2021</v>
      </c>
      <c r="E4" s="97">
        <v>2022</v>
      </c>
      <c r="F4" s="103" t="s">
        <v>205</v>
      </c>
    </row>
    <row r="5" spans="2:8" ht="31.5" x14ac:dyDescent="0.25">
      <c r="B5" s="104" t="s">
        <v>206</v>
      </c>
      <c r="C5" s="105" t="s">
        <v>203</v>
      </c>
      <c r="D5" s="185">
        <f>D7+D8+D9</f>
        <v>1300</v>
      </c>
      <c r="E5" s="185">
        <f>E7+E8+E9</f>
        <v>1414</v>
      </c>
      <c r="F5" s="186">
        <f>E5/D5*100-100</f>
        <v>8.7692307692307736</v>
      </c>
    </row>
    <row r="6" spans="2:8" ht="15.75" x14ac:dyDescent="0.25">
      <c r="B6" s="106" t="s">
        <v>194</v>
      </c>
      <c r="C6" s="107"/>
      <c r="D6" s="187"/>
      <c r="E6" s="187"/>
      <c r="F6" s="188"/>
    </row>
    <row r="7" spans="2:8" ht="15" customHeight="1" x14ac:dyDescent="0.25">
      <c r="B7" s="106" t="s">
        <v>207</v>
      </c>
      <c r="C7" s="107" t="s">
        <v>203</v>
      </c>
      <c r="D7" s="187">
        <v>523</v>
      </c>
      <c r="E7" s="187">
        <v>796</v>
      </c>
      <c r="F7" s="186">
        <f>E7/D7*100-100</f>
        <v>52.198852772466552</v>
      </c>
    </row>
    <row r="8" spans="2:8" ht="15" customHeight="1" x14ac:dyDescent="0.25">
      <c r="B8" s="106" t="s">
        <v>208</v>
      </c>
      <c r="C8" s="107" t="s">
        <v>203</v>
      </c>
      <c r="D8" s="187">
        <v>649</v>
      </c>
      <c r="E8" s="187">
        <v>490</v>
      </c>
      <c r="F8" s="186">
        <f>E8/D8*100-100</f>
        <v>-24.49922958397535</v>
      </c>
    </row>
    <row r="9" spans="2:8" ht="15.75" customHeight="1" thickBot="1" x14ac:dyDescent="0.3">
      <c r="B9" s="108" t="s">
        <v>209</v>
      </c>
      <c r="C9" s="109" t="s">
        <v>203</v>
      </c>
      <c r="D9" s="189">
        <v>128</v>
      </c>
      <c r="E9" s="189">
        <v>128</v>
      </c>
      <c r="F9" s="186">
        <f>E9/D9*100-100</f>
        <v>0</v>
      </c>
    </row>
    <row r="10" spans="2:8" ht="27.75" customHeight="1" x14ac:dyDescent="0.25"/>
    <row r="11" spans="2:8" ht="22.5" customHeight="1" x14ac:dyDescent="0.25"/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view="pageBreakPreview" zoomScaleSheetLayoutView="100" workbookViewId="0">
      <selection activeCell="E11" sqref="E11"/>
    </sheetView>
  </sheetViews>
  <sheetFormatPr defaultRowHeight="15.75" x14ac:dyDescent="0.25"/>
  <cols>
    <col min="1" max="1" width="4.375" customWidth="1"/>
    <col min="2" max="2" width="28.125" customWidth="1"/>
    <col min="3" max="3" width="7.75" customWidth="1"/>
    <col min="4" max="4" width="10.25" customWidth="1"/>
    <col min="5" max="5" width="10.625" customWidth="1"/>
    <col min="6" max="6" width="13.25" customWidth="1"/>
    <col min="7" max="7" width="7.25" customWidth="1"/>
    <col min="8" max="8" width="8" customWidth="1"/>
    <col min="9" max="9" width="7.625" customWidth="1"/>
    <col min="10" max="10" width="10" customWidth="1"/>
    <col min="11" max="11" width="12.25" hidden="1" customWidth="1"/>
    <col min="12" max="12" width="10" hidden="1" customWidth="1"/>
    <col min="13" max="13" width="9" hidden="1" customWidth="1"/>
  </cols>
  <sheetData>
    <row r="2" spans="1:12" ht="83.25" customHeight="1" x14ac:dyDescent="0.25">
      <c r="A2" s="37"/>
      <c r="B2" s="230" t="s">
        <v>182</v>
      </c>
      <c r="C2" s="230"/>
      <c r="D2" s="230"/>
      <c r="E2" s="230"/>
      <c r="F2" s="230"/>
      <c r="G2" s="110"/>
      <c r="H2" s="110"/>
      <c r="I2" s="110"/>
      <c r="J2" s="110"/>
      <c r="K2" s="110"/>
      <c r="L2" s="110"/>
    </row>
    <row r="3" spans="1:12" ht="16.5" thickBot="1" x14ac:dyDescent="0.3"/>
    <row r="4" spans="1:12" ht="32.25" thickBot="1" x14ac:dyDescent="0.3">
      <c r="B4" s="114" t="s">
        <v>1</v>
      </c>
      <c r="C4" s="115" t="s">
        <v>202</v>
      </c>
      <c r="D4" s="97">
        <v>2021</v>
      </c>
      <c r="E4" s="97">
        <v>2022</v>
      </c>
      <c r="F4" s="116" t="s">
        <v>210</v>
      </c>
    </row>
    <row r="5" spans="1:12" x14ac:dyDescent="0.25">
      <c r="B5" s="113" t="s">
        <v>211</v>
      </c>
      <c r="C5" s="117" t="s">
        <v>218</v>
      </c>
      <c r="D5" s="177">
        <f>D7+D11</f>
        <v>150.82900000000001</v>
      </c>
      <c r="E5" s="177">
        <f>E7+E11</f>
        <v>152.28300000000002</v>
      </c>
      <c r="F5" s="178">
        <f>(E5/D5)*100-100</f>
        <v>0.96400559574088618</v>
      </c>
    </row>
    <row r="6" spans="1:12" ht="11.25" customHeight="1" x14ac:dyDescent="0.25">
      <c r="B6" s="112" t="s">
        <v>194</v>
      </c>
      <c r="C6" s="7"/>
      <c r="D6" s="179"/>
      <c r="E6" s="179"/>
      <c r="F6" s="180"/>
    </row>
    <row r="7" spans="1:12" x14ac:dyDescent="0.25">
      <c r="B7" s="112" t="s">
        <v>212</v>
      </c>
      <c r="C7" s="7" t="s">
        <v>218</v>
      </c>
      <c r="D7" s="179">
        <f>D9+D10+D8</f>
        <v>105.59699999999999</v>
      </c>
      <c r="E7" s="179">
        <f>E9+E10+E8</f>
        <v>105.39400000000001</v>
      </c>
      <c r="F7" s="180">
        <f t="shared" ref="F7:F17" si="0">(E7/D7)*100-100</f>
        <v>-0.1922403098572687</v>
      </c>
    </row>
    <row r="8" spans="1:12" x14ac:dyDescent="0.25">
      <c r="B8" s="112" t="s">
        <v>59</v>
      </c>
      <c r="C8" s="7" t="s">
        <v>218</v>
      </c>
      <c r="D8" s="179"/>
      <c r="E8" s="179"/>
      <c r="F8" s="180"/>
    </row>
    <row r="9" spans="1:12" x14ac:dyDescent="0.25">
      <c r="B9" s="112" t="s">
        <v>61</v>
      </c>
      <c r="C9" s="7" t="s">
        <v>218</v>
      </c>
      <c r="D9" s="179">
        <v>57.915999999999997</v>
      </c>
      <c r="E9" s="179">
        <v>51.76</v>
      </c>
      <c r="F9" s="180">
        <f t="shared" si="0"/>
        <v>-10.629187098556528</v>
      </c>
    </row>
    <row r="10" spans="1:12" x14ac:dyDescent="0.25">
      <c r="B10" s="112" t="s">
        <v>62</v>
      </c>
      <c r="C10" s="7" t="s">
        <v>218</v>
      </c>
      <c r="D10" s="179">
        <v>47.680999999999997</v>
      </c>
      <c r="E10" s="179">
        <v>53.634</v>
      </c>
      <c r="F10" s="180">
        <f t="shared" si="0"/>
        <v>12.485056940919876</v>
      </c>
    </row>
    <row r="11" spans="1:12" x14ac:dyDescent="0.25">
      <c r="B11" s="112" t="s">
        <v>213</v>
      </c>
      <c r="C11" s="7" t="s">
        <v>218</v>
      </c>
      <c r="D11" s="179">
        <f>D12+D13</f>
        <v>45.231999999999999</v>
      </c>
      <c r="E11" s="179">
        <f>E12+E13</f>
        <v>46.888999999999996</v>
      </c>
      <c r="F11" s="180">
        <f t="shared" si="0"/>
        <v>3.6633356915457966</v>
      </c>
    </row>
    <row r="12" spans="1:12" x14ac:dyDescent="0.25">
      <c r="B12" s="112" t="s">
        <v>61</v>
      </c>
      <c r="C12" s="7" t="s">
        <v>218</v>
      </c>
      <c r="D12" s="179">
        <v>27.274999999999999</v>
      </c>
      <c r="E12" s="179">
        <v>29.14</v>
      </c>
      <c r="F12" s="180">
        <f t="shared" si="0"/>
        <v>6.8377635197067121</v>
      </c>
    </row>
    <row r="13" spans="1:12" x14ac:dyDescent="0.25">
      <c r="B13" s="112" t="s">
        <v>62</v>
      </c>
      <c r="C13" s="7" t="s">
        <v>218</v>
      </c>
      <c r="D13" s="179">
        <v>17.957000000000001</v>
      </c>
      <c r="E13" s="179">
        <v>17.748999999999999</v>
      </c>
      <c r="F13" s="180">
        <f t="shared" si="0"/>
        <v>-1.1583226596870446</v>
      </c>
    </row>
    <row r="14" spans="1:12" x14ac:dyDescent="0.25">
      <c r="B14" s="112" t="s">
        <v>214</v>
      </c>
      <c r="C14" s="7" t="s">
        <v>203</v>
      </c>
      <c r="D14" s="181">
        <v>246</v>
      </c>
      <c r="E14" s="181">
        <v>230</v>
      </c>
      <c r="F14" s="180">
        <f t="shared" si="0"/>
        <v>-6.5040650406504028</v>
      </c>
    </row>
    <row r="15" spans="1:12" x14ac:dyDescent="0.25">
      <c r="B15" s="112" t="s">
        <v>215</v>
      </c>
      <c r="C15" s="7" t="s">
        <v>203</v>
      </c>
      <c r="D15" s="182"/>
      <c r="E15" s="182"/>
      <c r="F15" s="180"/>
    </row>
    <row r="16" spans="1:12" x14ac:dyDescent="0.25">
      <c r="B16" s="112" t="s">
        <v>216</v>
      </c>
      <c r="C16" s="7" t="s">
        <v>203</v>
      </c>
      <c r="D16" s="182"/>
      <c r="E16" s="182"/>
      <c r="F16" s="180"/>
    </row>
    <row r="17" spans="2:6" ht="16.5" thickBot="1" x14ac:dyDescent="0.3">
      <c r="B17" s="36" t="s">
        <v>217</v>
      </c>
      <c r="C17" s="118" t="s">
        <v>203</v>
      </c>
      <c r="D17" s="183">
        <v>246</v>
      </c>
      <c r="E17" s="183">
        <v>230</v>
      </c>
      <c r="F17" s="184">
        <f t="shared" si="0"/>
        <v>-6.5040650406504028</v>
      </c>
    </row>
  </sheetData>
  <mergeCells count="1">
    <mergeCell ref="B2:F2"/>
  </mergeCells>
  <pageMargins left="0.7" right="0.7" top="0.75" bottom="0.75" header="0.3" footer="0.3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6"/>
  <sheetViews>
    <sheetView view="pageBreakPreview" zoomScaleSheetLayoutView="100" workbookViewId="0">
      <selection activeCell="J14" sqref="J14"/>
    </sheetView>
  </sheetViews>
  <sheetFormatPr defaultRowHeight="15.75" x14ac:dyDescent="0.25"/>
  <cols>
    <col min="1" max="1" width="3.5" customWidth="1"/>
    <col min="2" max="2" width="6" customWidth="1"/>
    <col min="3" max="3" width="32.625" customWidth="1"/>
    <col min="4" max="4" width="10.75" customWidth="1"/>
    <col min="5" max="5" width="10.5" customWidth="1"/>
    <col min="6" max="6" width="13.5" customWidth="1"/>
  </cols>
  <sheetData>
    <row r="2" spans="2:11" ht="67.5" customHeight="1" x14ac:dyDescent="0.25">
      <c r="B2" s="229" t="s">
        <v>183</v>
      </c>
      <c r="C2" s="229"/>
      <c r="D2" s="229"/>
      <c r="E2" s="229"/>
      <c r="F2" s="229"/>
      <c r="G2" s="27"/>
      <c r="H2" s="27"/>
      <c r="I2" s="27"/>
      <c r="J2" s="27"/>
      <c r="K2" s="27"/>
    </row>
    <row r="3" spans="2:11" ht="16.5" thickBot="1" x14ac:dyDescent="0.3"/>
    <row r="4" spans="2:11" x14ac:dyDescent="0.25">
      <c r="B4" s="236" t="s">
        <v>0</v>
      </c>
      <c r="C4" s="239" t="s">
        <v>219</v>
      </c>
      <c r="D4" s="231" t="s">
        <v>220</v>
      </c>
      <c r="E4" s="231"/>
      <c r="F4" s="232"/>
    </row>
    <row r="5" spans="2:11" x14ac:dyDescent="0.25">
      <c r="B5" s="237"/>
      <c r="C5" s="240"/>
      <c r="D5" s="233"/>
      <c r="E5" s="233"/>
      <c r="F5" s="234"/>
    </row>
    <row r="6" spans="2:11" ht="19.5" customHeight="1" x14ac:dyDescent="0.25">
      <c r="B6" s="237"/>
      <c r="C6" s="240"/>
      <c r="D6" s="242">
        <v>2021</v>
      </c>
      <c r="E6" s="242">
        <v>2022</v>
      </c>
      <c r="F6" s="234" t="s">
        <v>3</v>
      </c>
    </row>
    <row r="7" spans="2:11" ht="27.75" customHeight="1" thickBot="1" x14ac:dyDescent="0.3">
      <c r="B7" s="238"/>
      <c r="C7" s="241"/>
      <c r="D7" s="241"/>
      <c r="E7" s="241"/>
      <c r="F7" s="235"/>
    </row>
    <row r="8" spans="2:11" ht="31.5" x14ac:dyDescent="0.25">
      <c r="B8" s="121">
        <v>1</v>
      </c>
      <c r="C8" s="163" t="s">
        <v>223</v>
      </c>
      <c r="D8" s="164"/>
      <c r="E8" s="164"/>
      <c r="F8" s="153"/>
    </row>
    <row r="9" spans="2:11" x14ac:dyDescent="0.25">
      <c r="B9" s="123" t="s">
        <v>10</v>
      </c>
      <c r="C9" s="165" t="s">
        <v>6</v>
      </c>
      <c r="D9" s="141">
        <v>56</v>
      </c>
      <c r="E9" s="141">
        <v>55</v>
      </c>
      <c r="F9" s="166">
        <f>(E9/D9)*100-100</f>
        <v>-1.7857142857142918</v>
      </c>
    </row>
    <row r="10" spans="2:11" x14ac:dyDescent="0.25">
      <c r="B10" s="123" t="s">
        <v>11</v>
      </c>
      <c r="C10" s="165" t="s">
        <v>7</v>
      </c>
      <c r="D10" s="203" t="s">
        <v>158</v>
      </c>
      <c r="E10" s="203" t="s">
        <v>158</v>
      </c>
      <c r="F10" s="167" t="s">
        <v>158</v>
      </c>
    </row>
    <row r="11" spans="2:11" ht="31.5" x14ac:dyDescent="0.25">
      <c r="B11" s="120">
        <v>2</v>
      </c>
      <c r="C11" s="168" t="s">
        <v>221</v>
      </c>
      <c r="D11" s="169"/>
      <c r="E11" s="169"/>
      <c r="F11" s="170"/>
    </row>
    <row r="12" spans="2:11" x14ac:dyDescent="0.25">
      <c r="B12" s="123" t="s">
        <v>14</v>
      </c>
      <c r="C12" s="165" t="s">
        <v>6</v>
      </c>
      <c r="D12" s="141">
        <v>51</v>
      </c>
      <c r="E12" s="141">
        <v>49</v>
      </c>
      <c r="F12" s="166">
        <f>(E12/D12)*100-100</f>
        <v>-3.9215686274509807</v>
      </c>
    </row>
    <row r="13" spans="2:11" x14ac:dyDescent="0.25">
      <c r="B13" s="123" t="s">
        <v>15</v>
      </c>
      <c r="C13" s="165" t="s">
        <v>7</v>
      </c>
      <c r="D13" s="141">
        <v>40</v>
      </c>
      <c r="E13" s="141">
        <v>41</v>
      </c>
      <c r="F13" s="166">
        <f>(E13/D13)*100-100</f>
        <v>2.4999999999999858</v>
      </c>
    </row>
    <row r="14" spans="2:11" ht="31.5" x14ac:dyDescent="0.25">
      <c r="B14" s="120">
        <v>3</v>
      </c>
      <c r="C14" s="168" t="s">
        <v>222</v>
      </c>
      <c r="D14" s="141"/>
      <c r="E14" s="141"/>
      <c r="F14" s="166"/>
    </row>
    <row r="15" spans="2:11" x14ac:dyDescent="0.25">
      <c r="B15" s="124" t="s">
        <v>47</v>
      </c>
      <c r="C15" s="171" t="s">
        <v>6</v>
      </c>
      <c r="D15" s="172">
        <v>56</v>
      </c>
      <c r="E15" s="172">
        <v>57</v>
      </c>
      <c r="F15" s="173">
        <f>(E15/D15)*100-100</f>
        <v>1.7857142857142776</v>
      </c>
    </row>
    <row r="16" spans="2:11" ht="16.5" thickBot="1" x14ac:dyDescent="0.3">
      <c r="B16" s="125" t="s">
        <v>48</v>
      </c>
      <c r="C16" s="174" t="s">
        <v>7</v>
      </c>
      <c r="D16" s="175">
        <v>51</v>
      </c>
      <c r="E16" s="175">
        <v>52</v>
      </c>
      <c r="F16" s="176">
        <f>(E16/D16)*100-100</f>
        <v>1.9607843137254832</v>
      </c>
    </row>
  </sheetData>
  <mergeCells count="7">
    <mergeCell ref="B2:F2"/>
    <mergeCell ref="D4:F5"/>
    <mergeCell ref="F6:F7"/>
    <mergeCell ref="B4:B7"/>
    <mergeCell ref="C4:C7"/>
    <mergeCell ref="D6:D7"/>
    <mergeCell ref="E6:E7"/>
  </mergeCells>
  <pageMargins left="0.7" right="0.7" top="0.75" bottom="0.75" header="0.3" footer="0.3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P29"/>
  <sheetViews>
    <sheetView view="pageBreakPreview" topLeftCell="A19" zoomScaleSheetLayoutView="100" workbookViewId="0">
      <selection activeCell="H23" sqref="H23"/>
    </sheetView>
  </sheetViews>
  <sheetFormatPr defaultRowHeight="15.75" x14ac:dyDescent="0.25"/>
  <cols>
    <col min="2" max="2" width="39" customWidth="1"/>
    <col min="3" max="4" width="9.375" customWidth="1"/>
    <col min="5" max="5" width="12.125" customWidth="1"/>
    <col min="6" max="6" width="9.375" customWidth="1"/>
    <col min="7" max="9" width="9.25" customWidth="1"/>
  </cols>
  <sheetData>
    <row r="3" spans="1:42" ht="55.5" customHeight="1" x14ac:dyDescent="0.25">
      <c r="A3" s="230" t="s">
        <v>184</v>
      </c>
      <c r="B3" s="230"/>
      <c r="C3" s="230"/>
      <c r="D3" s="230"/>
      <c r="E3" s="230"/>
    </row>
    <row r="4" spans="1:42" ht="18" customHeight="1" thickBot="1" x14ac:dyDescent="0.3">
      <c r="A4" s="45"/>
      <c r="B4" s="45"/>
      <c r="C4" s="45"/>
      <c r="D4" s="45"/>
      <c r="E4" s="45"/>
    </row>
    <row r="5" spans="1:42" x14ac:dyDescent="0.25">
      <c r="A5" s="244" t="s">
        <v>0</v>
      </c>
      <c r="B5" s="246" t="s">
        <v>1</v>
      </c>
      <c r="C5" s="246" t="s">
        <v>2</v>
      </c>
      <c r="D5" s="246"/>
      <c r="E5" s="248"/>
    </row>
    <row r="6" spans="1:42" ht="47.25" x14ac:dyDescent="0.25">
      <c r="A6" s="245"/>
      <c r="B6" s="247"/>
      <c r="C6" s="146">
        <v>2021</v>
      </c>
      <c r="D6" s="34">
        <v>2022</v>
      </c>
      <c r="E6" s="38" t="s">
        <v>3</v>
      </c>
    </row>
    <row r="7" spans="1:42" x14ac:dyDescent="0.25">
      <c r="A7" s="39">
        <v>1</v>
      </c>
      <c r="B7" s="33">
        <v>2</v>
      </c>
      <c r="C7" s="145">
        <v>3</v>
      </c>
      <c r="D7" s="33">
        <v>4</v>
      </c>
      <c r="E7" s="38">
        <v>5</v>
      </c>
      <c r="F7" s="9"/>
      <c r="G7" s="9"/>
      <c r="H7" s="9"/>
      <c r="I7" s="9"/>
    </row>
    <row r="8" spans="1:42" ht="47.25" x14ac:dyDescent="0.25">
      <c r="A8" s="40">
        <v>1</v>
      </c>
      <c r="B8" s="10" t="s">
        <v>150</v>
      </c>
      <c r="C8" s="80">
        <v>7.7689999999999995E-2</v>
      </c>
      <c r="D8" s="80">
        <v>7.5799999999999999E-3</v>
      </c>
      <c r="E8" s="79">
        <f t="shared" ref="E8:E13" si="0">(D8/C8)*100-100</f>
        <v>-90.243274552709494</v>
      </c>
      <c r="F8" s="28"/>
      <c r="G8" s="28"/>
      <c r="H8" s="28"/>
      <c r="I8" s="11"/>
    </row>
    <row r="9" spans="1:42" x14ac:dyDescent="0.25">
      <c r="A9" s="41" t="s">
        <v>10</v>
      </c>
      <c r="B9" s="12" t="s">
        <v>4</v>
      </c>
      <c r="C9" s="81"/>
      <c r="D9" s="81"/>
      <c r="E9" s="79"/>
      <c r="F9" s="29"/>
      <c r="G9" s="30"/>
      <c r="H9" s="29"/>
      <c r="I9" s="13"/>
    </row>
    <row r="10" spans="1:42" x14ac:dyDescent="0.25">
      <c r="A10" s="41" t="s">
        <v>11</v>
      </c>
      <c r="B10" s="12" t="s">
        <v>5</v>
      </c>
      <c r="C10" s="81"/>
      <c r="D10" s="81"/>
      <c r="E10" s="79"/>
      <c r="F10" s="29"/>
      <c r="G10" s="30"/>
      <c r="H10" s="29"/>
      <c r="I10" s="13"/>
    </row>
    <row r="11" spans="1:42" x14ac:dyDescent="0.25">
      <c r="A11" s="41" t="s">
        <v>12</v>
      </c>
      <c r="B11" s="12" t="s">
        <v>6</v>
      </c>
      <c r="C11" s="81">
        <v>0.31437999999999999</v>
      </c>
      <c r="D11" s="81">
        <v>3.39E-2</v>
      </c>
      <c r="E11" s="79">
        <f t="shared" si="0"/>
        <v>-89.216871302245693</v>
      </c>
      <c r="F11" s="29"/>
      <c r="G11" s="30"/>
      <c r="H11" s="29"/>
      <c r="I11" s="13"/>
    </row>
    <row r="12" spans="1:42" x14ac:dyDescent="0.25">
      <c r="A12" s="41" t="s">
        <v>13</v>
      </c>
      <c r="B12" s="12" t="s">
        <v>7</v>
      </c>
      <c r="C12" s="81">
        <v>2.63E-3</v>
      </c>
      <c r="D12" s="81">
        <v>0</v>
      </c>
      <c r="E12" s="79">
        <f t="shared" si="0"/>
        <v>-100</v>
      </c>
      <c r="F12" s="29"/>
      <c r="G12" s="30"/>
      <c r="H12" s="29"/>
      <c r="I12" s="13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</row>
    <row r="13" spans="1:42" ht="31.5" x14ac:dyDescent="0.25">
      <c r="A13" s="41">
        <v>2</v>
      </c>
      <c r="B13" s="10" t="s">
        <v>151</v>
      </c>
      <c r="C13" s="81">
        <v>9.2300000000000004E-3</v>
      </c>
      <c r="D13" s="81">
        <v>7.1000000000000002E-4</v>
      </c>
      <c r="E13" s="79">
        <f t="shared" si="0"/>
        <v>-92.307692307692307</v>
      </c>
      <c r="F13" s="29"/>
      <c r="G13" s="30"/>
      <c r="H13" s="29"/>
      <c r="I13" s="13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</row>
    <row r="14" spans="1:42" x14ac:dyDescent="0.25">
      <c r="A14" s="41" t="s">
        <v>14</v>
      </c>
      <c r="B14" s="12" t="s">
        <v>4</v>
      </c>
      <c r="C14" s="81"/>
      <c r="D14" s="81"/>
      <c r="E14" s="55"/>
      <c r="F14" s="29"/>
      <c r="G14" s="30"/>
      <c r="H14" s="29"/>
      <c r="I14" s="13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</row>
    <row r="15" spans="1:42" x14ac:dyDescent="0.25">
      <c r="A15" s="41" t="s">
        <v>15</v>
      </c>
      <c r="B15" s="12" t="s">
        <v>5</v>
      </c>
      <c r="C15" s="81"/>
      <c r="D15" s="81"/>
      <c r="E15" s="55"/>
      <c r="F15" s="29"/>
      <c r="G15" s="30"/>
      <c r="H15" s="29"/>
      <c r="I15" s="13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</row>
    <row r="16" spans="1:42" x14ac:dyDescent="0.25">
      <c r="A16" s="41" t="s">
        <v>16</v>
      </c>
      <c r="B16" s="12" t="s">
        <v>6</v>
      </c>
      <c r="C16" s="80">
        <v>2.8750000000000001E-2</v>
      </c>
      <c r="D16" s="80">
        <v>3.16E-3</v>
      </c>
      <c r="E16" s="79">
        <f t="shared" ref="E16:E17" si="1">(D16/C16)*100-100</f>
        <v>-89.008695652173913</v>
      </c>
      <c r="F16" s="28"/>
      <c r="G16" s="31"/>
      <c r="H16" s="28"/>
      <c r="I16" s="13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</row>
    <row r="17" spans="1:42" x14ac:dyDescent="0.25">
      <c r="A17" s="41" t="s">
        <v>46</v>
      </c>
      <c r="B17" s="12" t="s">
        <v>7</v>
      </c>
      <c r="C17" s="80">
        <v>3.0400000000000002E-3</v>
      </c>
      <c r="D17" s="80">
        <v>0</v>
      </c>
      <c r="E17" s="79">
        <f t="shared" si="1"/>
        <v>-100</v>
      </c>
      <c r="F17" s="28"/>
      <c r="G17" s="31"/>
      <c r="H17" s="28"/>
      <c r="I17" s="15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</row>
    <row r="18" spans="1:42" ht="126" x14ac:dyDescent="0.25">
      <c r="A18" s="42">
        <v>3</v>
      </c>
      <c r="B18" s="10" t="s">
        <v>142</v>
      </c>
      <c r="C18" s="139">
        <v>1.14479</v>
      </c>
      <c r="D18" s="205">
        <v>1.7092700000000001</v>
      </c>
      <c r="E18" s="79">
        <f>(D18/C18)*100-100</f>
        <v>49.308606818717863</v>
      </c>
      <c r="F18" s="29"/>
      <c r="G18" s="30"/>
      <c r="H18" s="29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</row>
    <row r="19" spans="1:42" x14ac:dyDescent="0.25">
      <c r="A19" s="42" t="s">
        <v>47</v>
      </c>
      <c r="B19" s="12" t="s">
        <v>4</v>
      </c>
      <c r="C19" s="81"/>
      <c r="D19" s="81"/>
      <c r="E19" s="55" t="s">
        <v>158</v>
      </c>
      <c r="F19" s="29"/>
      <c r="G19" s="30"/>
      <c r="H19" s="29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</row>
    <row r="20" spans="1:42" x14ac:dyDescent="0.25">
      <c r="A20" s="42" t="s">
        <v>48</v>
      </c>
      <c r="B20" s="12" t="s">
        <v>5</v>
      </c>
      <c r="C20" s="81"/>
      <c r="D20" s="81"/>
      <c r="E20" s="55" t="s">
        <v>158</v>
      </c>
      <c r="F20" s="29"/>
      <c r="G20" s="30"/>
      <c r="H20" s="29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</row>
    <row r="21" spans="1:42" x14ac:dyDescent="0.25">
      <c r="A21" s="42" t="s">
        <v>49</v>
      </c>
      <c r="B21" s="12" t="s">
        <v>6</v>
      </c>
      <c r="C21" s="80">
        <v>1.7704500000000001</v>
      </c>
      <c r="D21" s="80">
        <v>1.753439</v>
      </c>
      <c r="E21" s="79">
        <f>(D21/C21)*100-100</f>
        <v>-0.96082916772573412</v>
      </c>
      <c r="F21" s="28"/>
      <c r="G21" s="31"/>
      <c r="H21" s="28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</row>
    <row r="22" spans="1:42" x14ac:dyDescent="0.25">
      <c r="A22" s="42" t="s">
        <v>50</v>
      </c>
      <c r="B22" s="12" t="s">
        <v>7</v>
      </c>
      <c r="C22" s="80">
        <v>0.94266000000000005</v>
      </c>
      <c r="D22" s="80">
        <v>1.69655</v>
      </c>
      <c r="E22" s="79">
        <f>(D22/C22)*100-100</f>
        <v>79.974752296692344</v>
      </c>
      <c r="F22" s="28"/>
      <c r="G22" s="31"/>
      <c r="H22" s="28"/>
      <c r="I22" s="14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14"/>
      <c r="AP22" s="14"/>
    </row>
    <row r="23" spans="1:42" ht="110.25" x14ac:dyDescent="0.25">
      <c r="A23" s="42">
        <v>4</v>
      </c>
      <c r="B23" s="10" t="s">
        <v>143</v>
      </c>
      <c r="C23" s="80">
        <v>0.42231000000000002</v>
      </c>
      <c r="D23" s="80">
        <v>0.85926000000000002</v>
      </c>
      <c r="E23" s="78">
        <f>(D23/C23)*100-100</f>
        <v>103.46664772323649</v>
      </c>
      <c r="F23" s="29"/>
      <c r="G23" s="30"/>
      <c r="H23" s="29"/>
      <c r="I23" s="14"/>
      <c r="J23" s="243"/>
      <c r="K23" s="243"/>
      <c r="L23" s="243"/>
      <c r="M23" s="243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4"/>
      <c r="AP23" s="14"/>
    </row>
    <row r="24" spans="1:42" x14ac:dyDescent="0.25">
      <c r="A24" s="42" t="s">
        <v>51</v>
      </c>
      <c r="B24" s="12" t="s">
        <v>4</v>
      </c>
      <c r="C24" s="81"/>
      <c r="D24" s="81"/>
      <c r="E24" s="55" t="s">
        <v>158</v>
      </c>
      <c r="F24" s="29"/>
      <c r="G24" s="30"/>
      <c r="H24" s="29"/>
      <c r="I24" s="14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4"/>
      <c r="AP24" s="14"/>
    </row>
    <row r="25" spans="1:42" x14ac:dyDescent="0.25">
      <c r="A25" s="42" t="s">
        <v>52</v>
      </c>
      <c r="B25" s="12" t="s">
        <v>5</v>
      </c>
      <c r="C25" s="81"/>
      <c r="D25" s="81"/>
      <c r="E25" s="55" t="s">
        <v>158</v>
      </c>
      <c r="F25" s="29"/>
      <c r="G25" s="30"/>
      <c r="H25" s="29"/>
      <c r="I25" s="14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4"/>
      <c r="AP25" s="14"/>
    </row>
    <row r="26" spans="1:42" x14ac:dyDescent="0.25">
      <c r="A26" s="42" t="s">
        <v>53</v>
      </c>
      <c r="B26" s="12" t="s">
        <v>6</v>
      </c>
      <c r="C26" s="80">
        <v>0.63258999999999999</v>
      </c>
      <c r="D26" s="80">
        <v>0.71201999999999999</v>
      </c>
      <c r="E26" s="78">
        <f>(D26/C26)*100-100</f>
        <v>12.556316097314223</v>
      </c>
      <c r="F26" s="28"/>
      <c r="G26" s="31"/>
      <c r="H26" s="28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</row>
    <row r="27" spans="1:42" x14ac:dyDescent="0.25">
      <c r="A27" s="42" t="s">
        <v>54</v>
      </c>
      <c r="B27" s="12" t="s">
        <v>7</v>
      </c>
      <c r="C27" s="80">
        <v>0.35460999999999998</v>
      </c>
      <c r="D27" s="80">
        <v>0.90163000000000004</v>
      </c>
      <c r="E27" s="78">
        <f>(D27/C27)*100-100</f>
        <v>154.25960914807823</v>
      </c>
      <c r="F27" s="28"/>
      <c r="G27" s="31"/>
      <c r="H27" s="28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</row>
    <row r="28" spans="1:42" ht="63" x14ac:dyDescent="0.25">
      <c r="A28" s="42">
        <v>5</v>
      </c>
      <c r="B28" s="10" t="s">
        <v>8</v>
      </c>
      <c r="C28" s="81">
        <v>0</v>
      </c>
      <c r="D28" s="81">
        <v>0</v>
      </c>
      <c r="E28" s="55" t="s">
        <v>158</v>
      </c>
      <c r="F28" s="29"/>
      <c r="G28" s="29"/>
      <c r="H28" s="29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</row>
    <row r="29" spans="1:42" ht="79.5" thickBot="1" x14ac:dyDescent="0.3">
      <c r="A29" s="43" t="s">
        <v>55</v>
      </c>
      <c r="B29" s="44" t="s">
        <v>9</v>
      </c>
      <c r="C29" s="82">
        <v>0</v>
      </c>
      <c r="D29" s="82">
        <v>0</v>
      </c>
      <c r="E29" s="55" t="s">
        <v>158</v>
      </c>
      <c r="F29" s="29"/>
      <c r="G29" s="46"/>
      <c r="H29" s="29"/>
    </row>
  </sheetData>
  <mergeCells count="14">
    <mergeCell ref="J22:J23"/>
    <mergeCell ref="A5:A6"/>
    <mergeCell ref="B5:B6"/>
    <mergeCell ref="C5:E5"/>
    <mergeCell ref="A3:E3"/>
    <mergeCell ref="Y22:AE22"/>
    <mergeCell ref="AF22:AI22"/>
    <mergeCell ref="AJ22:AL22"/>
    <mergeCell ref="AM22:AN22"/>
    <mergeCell ref="K22:K23"/>
    <mergeCell ref="L22:L23"/>
    <mergeCell ref="M22:M23"/>
    <mergeCell ref="N22:R22"/>
    <mergeCell ref="S22:X22"/>
  </mergeCells>
  <pageMargins left="0.87" right="0.35433070866141736" top="0.51181102362204722" bottom="0.39370078740157483" header="0.39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4"/>
  <sheetViews>
    <sheetView view="pageBreakPreview" zoomScale="80" zoomScaleSheetLayoutView="80" workbookViewId="0">
      <selection activeCell="K21" sqref="K21"/>
    </sheetView>
  </sheetViews>
  <sheetFormatPr defaultRowHeight="15.75" x14ac:dyDescent="0.25"/>
  <cols>
    <col min="2" max="2" width="29" customWidth="1"/>
    <col min="3" max="10" width="6.5" customWidth="1"/>
    <col min="11" max="14" width="7.875" customWidth="1"/>
    <col min="15" max="18" width="7.75" customWidth="1"/>
    <col min="19" max="19" width="32.625" customWidth="1"/>
    <col min="20" max="20" width="32.125" customWidth="1"/>
  </cols>
  <sheetData>
    <row r="2" spans="1:20" x14ac:dyDescent="0.25">
      <c r="A2" s="249" t="s">
        <v>185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</row>
    <row r="3" spans="1:20" ht="16.5" thickBot="1" x14ac:dyDescent="0.3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0" ht="140.25" customHeight="1" x14ac:dyDescent="0.25">
      <c r="A4" s="254" t="s">
        <v>0</v>
      </c>
      <c r="B4" s="250" t="s">
        <v>56</v>
      </c>
      <c r="C4" s="250" t="s">
        <v>144</v>
      </c>
      <c r="D4" s="250"/>
      <c r="E4" s="250"/>
      <c r="F4" s="250"/>
      <c r="G4" s="250" t="s">
        <v>145</v>
      </c>
      <c r="H4" s="250"/>
      <c r="I4" s="250"/>
      <c r="J4" s="250"/>
      <c r="K4" s="250" t="s">
        <v>148</v>
      </c>
      <c r="L4" s="250"/>
      <c r="M4" s="250"/>
      <c r="N4" s="250"/>
      <c r="O4" s="250" t="s">
        <v>149</v>
      </c>
      <c r="P4" s="250"/>
      <c r="Q4" s="250"/>
      <c r="R4" s="250"/>
      <c r="S4" s="250" t="s">
        <v>57</v>
      </c>
      <c r="T4" s="252" t="s">
        <v>58</v>
      </c>
    </row>
    <row r="5" spans="1:20" x14ac:dyDescent="0.25">
      <c r="A5" s="255"/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3"/>
    </row>
    <row r="6" spans="1:20" x14ac:dyDescent="0.25">
      <c r="A6" s="255"/>
      <c r="B6" s="251"/>
      <c r="C6" s="7" t="s">
        <v>59</v>
      </c>
      <c r="D6" s="7" t="s">
        <v>60</v>
      </c>
      <c r="E6" s="7" t="s">
        <v>61</v>
      </c>
      <c r="F6" s="7" t="s">
        <v>62</v>
      </c>
      <c r="G6" s="7" t="s">
        <v>59</v>
      </c>
      <c r="H6" s="7" t="s">
        <v>60</v>
      </c>
      <c r="I6" s="7" t="s">
        <v>61</v>
      </c>
      <c r="J6" s="7" t="s">
        <v>62</v>
      </c>
      <c r="K6" s="7" t="s">
        <v>59</v>
      </c>
      <c r="L6" s="7" t="s">
        <v>60</v>
      </c>
      <c r="M6" s="7" t="s">
        <v>61</v>
      </c>
      <c r="N6" s="7" t="s">
        <v>62</v>
      </c>
      <c r="O6" s="7" t="s">
        <v>59</v>
      </c>
      <c r="P6" s="7" t="s">
        <v>60</v>
      </c>
      <c r="Q6" s="7" t="s">
        <v>61</v>
      </c>
      <c r="R6" s="7" t="s">
        <v>62</v>
      </c>
      <c r="S6" s="251"/>
      <c r="T6" s="253"/>
    </row>
    <row r="7" spans="1:20" x14ac:dyDescent="0.25">
      <c r="A7" s="49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50">
        <v>20</v>
      </c>
    </row>
    <row r="8" spans="1:20" x14ac:dyDescent="0.25">
      <c r="A8" s="200">
        <v>1</v>
      </c>
      <c r="B8" s="47" t="s">
        <v>224</v>
      </c>
      <c r="C8" s="314" t="s">
        <v>158</v>
      </c>
      <c r="D8" s="314" t="s">
        <v>158</v>
      </c>
      <c r="E8" s="315">
        <v>3.39E-2</v>
      </c>
      <c r="F8" s="315">
        <v>0</v>
      </c>
      <c r="G8" s="315" t="s">
        <v>158</v>
      </c>
      <c r="H8" s="315" t="s">
        <v>158</v>
      </c>
      <c r="I8" s="315">
        <v>3.16E-3</v>
      </c>
      <c r="J8" s="315">
        <v>0</v>
      </c>
      <c r="K8" s="315" t="s">
        <v>158</v>
      </c>
      <c r="L8" s="315" t="s">
        <v>158</v>
      </c>
      <c r="M8" s="318">
        <v>1.753439</v>
      </c>
      <c r="N8" s="318">
        <v>1.69655</v>
      </c>
      <c r="O8" s="318" t="s">
        <v>158</v>
      </c>
      <c r="P8" s="318" t="s">
        <v>158</v>
      </c>
      <c r="Q8" s="318">
        <v>0.71201999999999999</v>
      </c>
      <c r="R8" s="318">
        <v>0.90163000000000004</v>
      </c>
      <c r="S8" s="314">
        <v>0</v>
      </c>
      <c r="T8" s="83" t="s">
        <v>262</v>
      </c>
    </row>
    <row r="9" spans="1:20" ht="16.5" thickBot="1" x14ac:dyDescent="0.3">
      <c r="A9" s="201"/>
      <c r="B9" s="202" t="s">
        <v>63</v>
      </c>
      <c r="C9" s="316" t="str">
        <f>C8</f>
        <v>-</v>
      </c>
      <c r="D9" s="316" t="str">
        <f t="shared" ref="D9:S9" si="0">D8</f>
        <v>-</v>
      </c>
      <c r="E9" s="317">
        <f>E8</f>
        <v>3.39E-2</v>
      </c>
      <c r="F9" s="317">
        <v>0</v>
      </c>
      <c r="G9" s="316" t="str">
        <f t="shared" si="0"/>
        <v>-</v>
      </c>
      <c r="H9" s="316" t="str">
        <f t="shared" si="0"/>
        <v>-</v>
      </c>
      <c r="I9" s="317">
        <f>I8</f>
        <v>3.16E-3</v>
      </c>
      <c r="J9" s="317">
        <v>0</v>
      </c>
      <c r="K9" s="316" t="str">
        <f t="shared" si="0"/>
        <v>-</v>
      </c>
      <c r="L9" s="316" t="str">
        <f t="shared" si="0"/>
        <v>-</v>
      </c>
      <c r="M9" s="316">
        <f t="shared" si="0"/>
        <v>1.753439</v>
      </c>
      <c r="N9" s="316">
        <f t="shared" si="0"/>
        <v>1.69655</v>
      </c>
      <c r="O9" s="316" t="str">
        <f t="shared" si="0"/>
        <v>-</v>
      </c>
      <c r="P9" s="316" t="str">
        <f t="shared" si="0"/>
        <v>-</v>
      </c>
      <c r="Q9" s="316">
        <f t="shared" si="0"/>
        <v>0.71201999999999999</v>
      </c>
      <c r="R9" s="316">
        <f t="shared" si="0"/>
        <v>0.90163000000000004</v>
      </c>
      <c r="S9" s="316">
        <f t="shared" si="0"/>
        <v>0</v>
      </c>
      <c r="T9" s="84"/>
    </row>
    <row r="13" spans="1:20" x14ac:dyDescent="0.25">
      <c r="F13" s="19"/>
    </row>
    <row r="14" spans="1:20" x14ac:dyDescent="0.25">
      <c r="F14" s="19"/>
    </row>
  </sheetData>
  <mergeCells count="9">
    <mergeCell ref="A2:T2"/>
    <mergeCell ref="S4:S6"/>
    <mergeCell ref="T4:T6"/>
    <mergeCell ref="A4:A6"/>
    <mergeCell ref="B4:B6"/>
    <mergeCell ref="C4:F5"/>
    <mergeCell ref="G4:J5"/>
    <mergeCell ref="K4:N5"/>
    <mergeCell ref="O4:R5"/>
  </mergeCells>
  <pageMargins left="0.41" right="0.32" top="0.74803149606299213" bottom="0.74803149606299213" header="0.31496062992125984" footer="0.31496062992125984"/>
  <pageSetup paperSize="9" scale="60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view="pageBreakPreview" zoomScaleSheetLayoutView="100" workbookViewId="0">
      <selection activeCell="A7" sqref="A7"/>
    </sheetView>
  </sheetViews>
  <sheetFormatPr defaultRowHeight="15.75" x14ac:dyDescent="0.25"/>
  <cols>
    <col min="1" max="1" width="65.5" customWidth="1"/>
    <col min="2" max="2" width="31.375" customWidth="1"/>
  </cols>
  <sheetData>
    <row r="1" spans="1:17" ht="16.5" customHeight="1" x14ac:dyDescent="0.25"/>
    <row r="3" spans="1:17" s="25" customFormat="1" ht="45" customHeight="1" x14ac:dyDescent="0.3">
      <c r="A3" s="228" t="s">
        <v>178</v>
      </c>
      <c r="B3" s="228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16.5" thickBot="1" x14ac:dyDescent="0.3"/>
    <row r="5" spans="1:17" ht="16.5" thickBot="1" x14ac:dyDescent="0.3">
      <c r="A5" s="128" t="s">
        <v>166</v>
      </c>
      <c r="B5" s="129" t="s">
        <v>167</v>
      </c>
    </row>
    <row r="6" spans="1:17" ht="21.75" customHeight="1" x14ac:dyDescent="0.25">
      <c r="A6" s="143" t="s">
        <v>257</v>
      </c>
      <c r="B6" s="140" t="s">
        <v>263</v>
      </c>
    </row>
    <row r="7" spans="1:17" ht="63" customHeight="1" x14ac:dyDescent="0.25">
      <c r="A7" s="143" t="s">
        <v>256</v>
      </c>
      <c r="B7" s="140" t="s">
        <v>263</v>
      </c>
    </row>
    <row r="8" spans="1:17" ht="40.5" customHeight="1" x14ac:dyDescent="0.25">
      <c r="A8" s="143" t="s">
        <v>255</v>
      </c>
      <c r="B8" s="140" t="s">
        <v>263</v>
      </c>
    </row>
    <row r="9" spans="1:17" ht="35.25" customHeight="1" x14ac:dyDescent="0.25">
      <c r="A9" s="144" t="s">
        <v>243</v>
      </c>
      <c r="B9" s="140" t="s">
        <v>263</v>
      </c>
    </row>
    <row r="10" spans="1:17" ht="35.25" customHeight="1" x14ac:dyDescent="0.25">
      <c r="A10" s="126"/>
      <c r="B10" s="127"/>
    </row>
    <row r="11" spans="1:17" ht="72" customHeight="1" x14ac:dyDescent="0.25">
      <c r="A11" s="126"/>
      <c r="B11" s="127"/>
    </row>
    <row r="12" spans="1:17" ht="42" customHeight="1" x14ac:dyDescent="0.25">
      <c r="A12" s="142"/>
      <c r="B12" s="51"/>
    </row>
    <row r="13" spans="1:17" ht="51" customHeight="1" x14ac:dyDescent="0.25">
      <c r="A13" s="229" t="s">
        <v>179</v>
      </c>
      <c r="B13" s="229"/>
    </row>
    <row r="14" spans="1:17" ht="18.75" x14ac:dyDescent="0.25">
      <c r="A14" s="57"/>
      <c r="B14" s="14"/>
    </row>
    <row r="15" spans="1:17" x14ac:dyDescent="0.25">
      <c r="A15" s="256" t="s">
        <v>225</v>
      </c>
      <c r="B15" s="256"/>
    </row>
  </sheetData>
  <mergeCells count="3">
    <mergeCell ref="A3:B3"/>
    <mergeCell ref="A13:B13"/>
    <mergeCell ref="A15:B15"/>
  </mergeCells>
  <pageMargins left="0.7" right="0.7" top="0.75" bottom="0.75" header="0.3" footer="0.3"/>
  <pageSetup paperSize="9" scale="40" orientation="portrait" r:id="rId1"/>
  <colBreaks count="1" manualBreakCount="1">
    <brk id="2" max="3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2"/>
  <sheetViews>
    <sheetView view="pageBreakPreview" zoomScaleSheetLayoutView="100" workbookViewId="0">
      <selection activeCell="K10" sqref="K10"/>
    </sheetView>
  </sheetViews>
  <sheetFormatPr defaultRowHeight="15.75" x14ac:dyDescent="0.25"/>
  <cols>
    <col min="1" max="1" width="18.375" customWidth="1"/>
    <col min="2" max="2" width="23.75" customWidth="1"/>
    <col min="3" max="3" width="20.625" customWidth="1"/>
    <col min="4" max="4" width="16.125" customWidth="1"/>
    <col min="5" max="5" width="35.625" customWidth="1"/>
  </cols>
  <sheetData>
    <row r="3" spans="1:5" ht="97.5" customHeight="1" x14ac:dyDescent="0.25">
      <c r="A3" s="228" t="s">
        <v>174</v>
      </c>
      <c r="B3" s="228"/>
      <c r="C3" s="228"/>
      <c r="D3" s="228"/>
      <c r="E3" s="228"/>
    </row>
    <row r="5" spans="1:5" ht="16.5" thickBot="1" x14ac:dyDescent="0.3"/>
    <row r="6" spans="1:5" ht="105.75" thickBot="1" x14ac:dyDescent="0.3">
      <c r="A6" s="130"/>
      <c r="B6" s="131" t="s">
        <v>226</v>
      </c>
      <c r="C6" s="131" t="s">
        <v>229</v>
      </c>
      <c r="D6" s="131" t="s">
        <v>227</v>
      </c>
      <c r="E6" s="132" t="s">
        <v>228</v>
      </c>
    </row>
    <row r="7" spans="1:5" x14ac:dyDescent="0.25">
      <c r="A7" s="257" t="s">
        <v>264</v>
      </c>
      <c r="B7" s="259">
        <v>83.495999999999995</v>
      </c>
      <c r="C7" s="259">
        <v>54.72</v>
      </c>
      <c r="D7" s="259">
        <f>B7*0.8-C7</f>
        <v>12.076800000000006</v>
      </c>
      <c r="E7" s="261" t="s">
        <v>245</v>
      </c>
    </row>
    <row r="8" spans="1:5" ht="16.5" thickBot="1" x14ac:dyDescent="0.3">
      <c r="A8" s="258"/>
      <c r="B8" s="260"/>
      <c r="C8" s="260"/>
      <c r="D8" s="260"/>
      <c r="E8" s="262"/>
    </row>
    <row r="12" spans="1:5" x14ac:dyDescent="0.25">
      <c r="E12" t="s">
        <v>246</v>
      </c>
    </row>
  </sheetData>
  <mergeCells count="6">
    <mergeCell ref="A3:E3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66" orientation="portrait" r:id="rId1"/>
  <colBreaks count="1" manualBreakCount="1">
    <brk id="5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15</vt:i4>
      </vt:variant>
    </vt:vector>
  </HeadingPairs>
  <TitlesOfParts>
    <vt:vector size="38" baseType="lpstr">
      <vt:lpstr>титул</vt:lpstr>
      <vt:lpstr>п.1.1</vt:lpstr>
      <vt:lpstr>п.1.2</vt:lpstr>
      <vt:lpstr>п.1.3</vt:lpstr>
      <vt:lpstr>п.1.4</vt:lpstr>
      <vt:lpstr>п.2.1</vt:lpstr>
      <vt:lpstr>п.2.2</vt:lpstr>
      <vt:lpstr>п.2.3, п.2.4</vt:lpstr>
      <vt:lpstr>п.3.1</vt:lpstr>
      <vt:lpstr>п.3.2, п.3.3</vt:lpstr>
      <vt:lpstr>п.3.4</vt:lpstr>
      <vt:lpstr>п.3.5</vt:lpstr>
      <vt:lpstr>3.5</vt:lpstr>
      <vt:lpstr>п.4.1</vt:lpstr>
      <vt:lpstr>п.4.2</vt:lpstr>
      <vt:lpstr>п.4.3</vt:lpstr>
      <vt:lpstr>п.4.4</vt:lpstr>
      <vt:lpstr>п.4.5</vt:lpstr>
      <vt:lpstr>п.4.6</vt:lpstr>
      <vt:lpstr>п.4.7</vt:lpstr>
      <vt:lpstr>п.4.8</vt:lpstr>
      <vt:lpstr>п. 4.9</vt:lpstr>
      <vt:lpstr>п.4.9</vt:lpstr>
      <vt:lpstr>п.1.2!Область_печати</vt:lpstr>
      <vt:lpstr>п.1.3!Область_печати</vt:lpstr>
      <vt:lpstr>п.1.4!Область_печати</vt:lpstr>
      <vt:lpstr>п.2.1!Область_печати</vt:lpstr>
      <vt:lpstr>'п.2.3, п.2.4'!Область_печати</vt:lpstr>
      <vt:lpstr>п.3.1!Область_печати</vt:lpstr>
      <vt:lpstr>'п.3.2, п.3.3'!Область_печати</vt:lpstr>
      <vt:lpstr>п.4.1!Область_печати</vt:lpstr>
      <vt:lpstr>п.4.2!Область_печати</vt:lpstr>
      <vt:lpstr>п.4.4!Область_печати</vt:lpstr>
      <vt:lpstr>п.4.5!Область_печати</vt:lpstr>
      <vt:lpstr>п.4.6!Область_печати</vt:lpstr>
      <vt:lpstr>п.4.7!Область_печати</vt:lpstr>
      <vt:lpstr>п.4.8!Область_печати</vt:lpstr>
      <vt:lpstr>титул!Область_печати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2023-03-15T09:42:41Z</dcterms:modified>
</cp:coreProperties>
</file>